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28.xml"/>
  <Override ContentType="application/vnd.openxmlformats-officedocument.spreadsheetml.worksheet+xml" PartName="/xl/worksheets/sheet23.xml"/>
  <Override ContentType="application/vnd.openxmlformats-officedocument.spreadsheetml.worksheet+xml" PartName="/xl/worksheets/sheet10.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3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36.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29.xml"/>
  <Override ContentType="application/vnd.openxmlformats-officedocument.spreadsheetml.worksheet+xml" PartName="/xl/worksheets/sheet20.xml"/>
  <Override ContentType="application/vnd.openxmlformats-officedocument.spreadsheetml.worksheet+xml" PartName="/xl/worksheets/sheet37.xml"/>
  <Override ContentType="application/vnd.openxmlformats-officedocument.spreadsheetml.worksheet+xml" PartName="/xl/worksheets/sheet1.xml"/>
  <Override ContentType="application/vnd.openxmlformats-officedocument.spreadsheetml.worksheet+xml" PartName="/xl/worksheets/sheet24.xml"/>
  <Override ContentType="application/vnd.openxmlformats-officedocument.spreadsheetml.worksheet+xml" PartName="/xl/worksheets/sheet9.xml"/>
  <Override ContentType="application/vnd.openxmlformats-officedocument.spreadsheetml.worksheet+xml" PartName="/xl/worksheets/sheet33.xml"/>
  <Override ContentType="application/vnd.openxmlformats-officedocument.spreadsheetml.worksheet+xml" PartName="/xl/worksheets/sheet4.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38.xml"/>
  <Override ContentType="application/vnd.openxmlformats-officedocument.spreadsheetml.worksheet+xml" PartName="/xl/worksheets/sheet25.xml"/>
  <Override ContentType="application/vnd.openxmlformats-officedocument.spreadsheetml.worksheet+xml" PartName="/xl/worksheets/sheet8.xml"/>
  <Override ContentType="application/vnd.openxmlformats-officedocument.spreadsheetml.worksheet+xml" PartName="/xl/worksheets/sheet34.xml"/>
  <Override ContentType="application/vnd.openxmlformats-officedocument.spreadsheetml.worksheet+xml" PartName="/xl/worksheets/sheet21.xml"/>
  <Override ContentType="application/vnd.openxmlformats-officedocument.spreadsheetml.worksheet+xml" PartName="/xl/worksheets/sheet30.xml"/>
  <Override ContentType="application/vnd.openxmlformats-officedocument.spreadsheetml.worksheet+xml" PartName="/xl/worksheets/sheet27.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8.xml"/>
  <Override ContentType="application/vnd.openxmlformats-officedocument.spreadsheetml.worksheet+xml" PartName="/xl/worksheets/sheet26.xml"/>
  <Override ContentType="application/vnd.openxmlformats-officedocument.spreadsheetml.worksheet+xml" PartName="/xl/worksheets/sheet31.xml"/>
  <Override ContentType="application/vnd.openxmlformats-officedocument.spreadsheetml.worksheet+xml" PartName="/xl/worksheets/sheet3.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worksheet+xml" PartName="/xl/worksheets/sheet35.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26.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5.xml"/>
  <Override ContentType="application/vnd.openxmlformats-officedocument.drawing+xml" PartName="/xl/drawings/drawing30.xml"/>
  <Override ContentType="application/vnd.openxmlformats-officedocument.drawing+xml" PartName="/xl/drawings/drawing34.xml"/>
  <Override ContentType="application/vnd.openxmlformats-officedocument.drawing+xml" PartName="/xl/drawings/drawing21.xml"/>
  <Override ContentType="application/vnd.openxmlformats-officedocument.drawing+xml" PartName="/xl/drawings/drawing27.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31.xml"/>
  <Override ContentType="application/vnd.openxmlformats-officedocument.drawing+xml" PartName="/xl/drawings/drawing22.xml"/>
  <Override ContentType="application/vnd.openxmlformats-officedocument.drawing+xml" PartName="/xl/drawings/drawing35.xml"/>
  <Override ContentType="application/vnd.openxmlformats-officedocument.drawing+xml" PartName="/xl/drawings/drawing10.xml"/>
  <Override ContentType="application/vnd.openxmlformats-officedocument.drawing+xml" PartName="/xl/drawings/drawing28.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36.xml"/>
  <Override ContentType="application/vnd.openxmlformats-officedocument.drawing+xml" PartName="/xl/drawings/drawing32.xml"/>
  <Override ContentType="application/vnd.openxmlformats-officedocument.drawing+xml" PartName="/xl/drawings/drawing23.xml"/>
  <Override ContentType="application/vnd.openxmlformats-officedocument.drawing+xml" PartName="/xl/drawings/drawing33.xml"/>
  <Override ContentType="application/vnd.openxmlformats-officedocument.drawing+xml" PartName="/xl/drawings/drawing38.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5.xml"/>
  <Override ContentType="application/vnd.openxmlformats-officedocument.drawing+xml" PartName="/xl/drawings/drawing29.xml"/>
  <Override ContentType="application/vnd.openxmlformats-officedocument.drawing+xml" PartName="/xl/drawings/drawing24.xml"/>
  <Override ContentType="application/vnd.openxmlformats-officedocument.drawing+xml" PartName="/xl/drawings/drawing11.xml"/>
  <Override ContentType="application/vnd.openxmlformats-officedocument.drawing+xml" PartName="/xl/drawings/drawing20.xml"/>
  <Override ContentType="application/vnd.openxmlformats-officedocument.drawing+xml" PartName="/xl/drawings/drawing37.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dex" sheetId="1" r:id="rId4"/>
    <sheet state="visible" name="GeneralInfo" sheetId="2" r:id="rId5"/>
    <sheet state="visible" name="Declaration" sheetId="3" r:id="rId6"/>
    <sheet state="visible" name="Summary" sheetId="4" r:id="rId7"/>
    <sheet state="hidden" name="Taxonomy" sheetId="5" r:id="rId8"/>
    <sheet state="visible" name="Shareholding Pattern" sheetId="6" r:id="rId9"/>
    <sheet state="hidden" name="IndHUF" sheetId="7" r:id="rId10"/>
    <sheet state="hidden" name="SBO" sheetId="8" r:id="rId11"/>
    <sheet state="hidden" name="CGAndSG" sheetId="9" r:id="rId12"/>
    <sheet state="hidden" name="Banks" sheetId="10" r:id="rId13"/>
    <sheet state="hidden" name="OtherIND" sheetId="11" r:id="rId14"/>
    <sheet state="hidden" name="Individuals" sheetId="12" r:id="rId15"/>
    <sheet state="hidden" name="Government" sheetId="13" r:id="rId16"/>
    <sheet state="hidden" name="Institutions" sheetId="14" r:id="rId17"/>
    <sheet state="hidden" name="FPIPromoter" sheetId="15" r:id="rId18"/>
    <sheet state="hidden" name="OtherForeign" sheetId="16" r:id="rId19"/>
    <sheet state="hidden" name="MutuaFund" sheetId="17" r:id="rId20"/>
    <sheet state="hidden" name="VentureCap" sheetId="18" r:id="rId21"/>
    <sheet state="hidden" name="AIF" sheetId="19" r:id="rId22"/>
    <sheet state="hidden" name="FVC" sheetId="20" r:id="rId23"/>
    <sheet state="hidden" name="FPI_Insti" sheetId="21" r:id="rId24"/>
    <sheet state="hidden" name="Bank_Insti" sheetId="22" r:id="rId25"/>
    <sheet state="hidden" name="Insurance" sheetId="23" r:id="rId26"/>
    <sheet state="hidden" name="Pension" sheetId="24" r:id="rId27"/>
    <sheet state="hidden" name="Other_Insti" sheetId="25" r:id="rId28"/>
    <sheet state="hidden" name="CG&amp;SG&amp;PI" sheetId="26" r:id="rId29"/>
    <sheet state="visible" name="Indivisual(aI)" sheetId="27" r:id="rId30"/>
    <sheet state="hidden" name="Indivisual(aII)" sheetId="28" r:id="rId31"/>
    <sheet state="hidden" name="NBFC" sheetId="29" r:id="rId32"/>
    <sheet state="hidden" name="EmpTrust" sheetId="30" r:id="rId33"/>
    <sheet state="hidden" name="OD" sheetId="31" r:id="rId34"/>
    <sheet state="hidden" name="Other_NonInsti" sheetId="32" r:id="rId35"/>
    <sheet state="hidden" name="DRHolder" sheetId="33" r:id="rId36"/>
    <sheet state="hidden" name="EBT" sheetId="34" r:id="rId37"/>
    <sheet state="hidden" name="Unclaimed_Prom" sheetId="35" r:id="rId38"/>
    <sheet state="hidden" name="TextBlock" sheetId="36" r:id="rId39"/>
    <sheet state="hidden" name="PAC_Public" sheetId="37" r:id="rId40"/>
    <sheet state="hidden" name="Unclaimed_Public" sheetId="38" r:id="rId41"/>
  </sheets>
  <definedNames>
    <definedName name="half">GeneralInfo!$S$4:$S$5</definedName>
    <definedName name="pre">GeneralInfo!$S$1:$S$3</definedName>
    <definedName name="AR">Banks!$AA$7</definedName>
    <definedName name="yy">GeneralInfo!$S$1:$S$5</definedName>
  </definedNames>
  <calcPr/>
</workbook>
</file>

<file path=xl/sharedStrings.xml><?xml version="1.0" encoding="utf-8"?>
<sst xmlns="http://schemas.openxmlformats.org/spreadsheetml/2006/main" count="3024" uniqueCount="746">
  <si>
    <t xml:space="preserve">                                      XBRL Excel Utility</t>
  </si>
  <si>
    <t>1.</t>
  </si>
  <si>
    <t>Overview</t>
  </si>
  <si>
    <t>2.</t>
  </si>
  <si>
    <t>Before you begin</t>
  </si>
  <si>
    <t>3.</t>
  </si>
  <si>
    <t>Index</t>
  </si>
  <si>
    <t>4.</t>
  </si>
  <si>
    <t>Import XBRL file</t>
  </si>
  <si>
    <t>5.</t>
  </si>
  <si>
    <t>Steps for filing Shareholding Pattern</t>
  </si>
  <si>
    <t>6.</t>
  </si>
  <si>
    <t>Fill up the Shareholding Pattern</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</si>
  <si>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</si>
  <si>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</si>
  <si>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</si>
  <si>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</si>
  <si>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</si>
  <si>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</si>
  <si>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</si>
  <si>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</si>
  <si>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</si>
  <si>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</si>
  <si>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</si>
  <si>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</si>
  <si>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Declaration</t>
  </si>
  <si>
    <t>Summary</t>
  </si>
  <si>
    <t>Shareholding Pattern</t>
  </si>
  <si>
    <t>4. Import XBRL file</t>
  </si>
  <si>
    <t xml:space="preserve">1. Now you can import and view previously generated XBRL files by clicking Import XBRL button on Genenral information sheet. </t>
  </si>
  <si>
    <t>5. Steps for Filing Shareholding Pattern</t>
  </si>
  <si>
    <t xml:space="preserve">I.  Fill up the data: Navigate to each field of every section in the sheet to provide applicable data in correct format.  (Formats will get reflected while filling data.)  
   - Use paste special command to paste data from other sheet.
</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</si>
  <si>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</si>
  <si>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</si>
  <si>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</si>
  <si>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</si>
  <si>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</si>
  <si>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</si>
  <si>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6. Fill up the Shareholding Pattern</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</si>
  <si>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</si>
  <si>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</si>
  <si>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</si>
  <si>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</si>
  <si>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</si>
  <si>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</si>
  <si>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</si>
  <si>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</si>
  <si>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</si>
  <si>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 xml:space="preserve"> </t>
  </si>
  <si>
    <t>Equity Shares</t>
  </si>
  <si>
    <t>Pre-listing</t>
  </si>
  <si>
    <t>June</t>
  </si>
  <si>
    <t>Yes</t>
  </si>
  <si>
    <t>Preference Shares</t>
  </si>
  <si>
    <t>Quarterly</t>
  </si>
  <si>
    <t>September</t>
  </si>
  <si>
    <t>No</t>
  </si>
  <si>
    <t>Capital Restructuring</t>
  </si>
  <si>
    <t>Differential Voting Rights</t>
  </si>
  <si>
    <t>December</t>
  </si>
  <si>
    <t>Half yearly</t>
  </si>
  <si>
    <t>March</t>
  </si>
  <si>
    <t>Yearly</t>
  </si>
  <si>
    <t>General information about company</t>
  </si>
  <si>
    <t>Scrip code</t>
  </si>
  <si>
    <t>514330</t>
  </si>
  <si>
    <t>NSE Symbol</t>
  </si>
  <si>
    <t>NA</t>
  </si>
  <si>
    <t>Regulation 31 (1) (a)</t>
  </si>
  <si>
    <t>MSEI Symbol</t>
  </si>
  <si>
    <t>Regulation 31 (1) (b)</t>
  </si>
  <si>
    <t>ISIN</t>
  </si>
  <si>
    <t>INE670O01013</t>
  </si>
  <si>
    <t>Regulation 31 (1) (c)</t>
  </si>
  <si>
    <t>Name of the company</t>
  </si>
  <si>
    <t>ONE GLOBAL SERVICE PROVIDER LIMITED</t>
  </si>
  <si>
    <t>Regulation 31 (1)</t>
  </si>
  <si>
    <t>Whether company is SME</t>
  </si>
  <si>
    <t>Class of Security</t>
  </si>
  <si>
    <t>Type of report</t>
  </si>
  <si>
    <t>Quarter Ended / Half year ended/Date of Report (For Prelisting / Allotment)</t>
  </si>
  <si>
    <t>30-06-2022</t>
  </si>
  <si>
    <t>Date of allotment / extinguishment (in case Capital Restructuring selected) / Listing Date</t>
  </si>
  <si>
    <t/>
  </si>
  <si>
    <t>Shareholding pattern filed under</t>
  </si>
  <si>
    <t>Whether the listed entity is Public Sector Undertaking (PSU)?</t>
  </si>
  <si>
    <t>Micro@213Vista</t>
  </si>
  <si>
    <t>Sr. No.</t>
  </si>
  <si>
    <t>Particular</t>
  </si>
  <si>
    <t>Yes/No</t>
  </si>
  <si>
    <t>Promoter and Promoter Group</t>
  </si>
  <si>
    <t>Public shareholder</t>
  </si>
  <si>
    <t>Non Promoter- Non Public</t>
  </si>
  <si>
    <t>Whether the Listed Entity has issued any partly paid up shares?</t>
  </si>
  <si>
    <t>Partly Paid Up Shares</t>
  </si>
  <si>
    <t>Partly Paid Up Shares PPG</t>
  </si>
  <si>
    <t>Partly Paid Up Shares Public</t>
  </si>
  <si>
    <t>Partly Paid Up Shares NPNP</t>
  </si>
  <si>
    <t>Whether the Listed Entity has issued any Convertible Securities ?</t>
  </si>
  <si>
    <t>Convertible Securities</t>
  </si>
  <si>
    <t>Convertible Securities PPG</t>
  </si>
  <si>
    <t>Convertible Securities Public</t>
  </si>
  <si>
    <t>Convertible Securities NPNP</t>
  </si>
  <si>
    <t>Whether the Listed Entity has issued any Warrants ?</t>
  </si>
  <si>
    <t>Warrants</t>
  </si>
  <si>
    <t>Warrants PPG</t>
  </si>
  <si>
    <t>Warrants Public</t>
  </si>
  <si>
    <t>Warrants NPNP</t>
  </si>
  <si>
    <t>Whether the Listed Entity has any shares against which depository receipts are issued?</t>
  </si>
  <si>
    <t>Depository Receipts</t>
  </si>
  <si>
    <t>Depository Receipts PPG</t>
  </si>
  <si>
    <t>Depository Receipts Public</t>
  </si>
  <si>
    <t>Depository Receipts NPNP</t>
  </si>
  <si>
    <t>Whether the Listed Entity has any shares in locked-in?</t>
  </si>
  <si>
    <t>Locked In</t>
  </si>
  <si>
    <t>Locked In PPG</t>
  </si>
  <si>
    <t>Locked In Public</t>
  </si>
  <si>
    <t>Locked In NPNP</t>
  </si>
  <si>
    <t>Whether any shares held by promoters are pledge or otherwise encumbered?</t>
  </si>
  <si>
    <t>Pledge Or Otherwise Encumbered</t>
  </si>
  <si>
    <t>Pledge Or Otherwise Encumbered PPG</t>
  </si>
  <si>
    <t>Pledge Or Otherwise Encumbered Public</t>
  </si>
  <si>
    <t>Pledge Or Otherwise Encumbered NPNP</t>
  </si>
  <si>
    <t>Whether company has equity shares with differential voting rights?</t>
  </si>
  <si>
    <t>Voting Rights</t>
  </si>
  <si>
    <t>Voting Rights PPG</t>
  </si>
  <si>
    <t>Voting Rights Public</t>
  </si>
  <si>
    <t>Voting Rights NPNP</t>
  </si>
  <si>
    <t>Whether the listed entity has any significant beneficial owner?</t>
  </si>
  <si>
    <t>Number of shareholders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</si>
  <si>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</si>
  <si>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</si>
  <si>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</si>
  <si>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</si>
  <si>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</si>
  <si>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</si>
  <si>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</si>
  <si>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</si>
  <si>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</si>
  <si>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</si>
  <si>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</si>
  <si>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</si>
  <si>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</si>
  <si>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</si>
  <si>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</si>
  <si>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</si>
  <si>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</si>
  <si>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Table I - Summary Statement holding of specified securities</t>
  </si>
  <si>
    <t>Note  : Data will be automatically populated from shareholding pattern sheet -  Data Entry Restricted in this sheet</t>
  </si>
  <si>
    <t>Category
(I)</t>
  </si>
  <si>
    <t>Category of shareholder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</si>
  <si>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</si>
  <si>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</si>
  <si>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</si>
  <si>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</si>
  <si>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</si>
  <si>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</si>
  <si>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</si>
  <si>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</si>
  <si>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Shares Underlying Outstanding Warrants (Xi)</t>
  </si>
  <si>
    <t>No. Of Shares Underlying Outstanding convertible securities and No. Of Warrants
(Xi) (a)</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</si>
  <si>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</si>
  <si>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</si>
  <si>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</si>
  <si>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</si>
  <si>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</si>
  <si>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(A+B+C)</t>
  </si>
  <si>
    <t>Class
eg:
X</t>
  </si>
  <si>
    <t>Class
eg:y</t>
  </si>
  <si>
    <t>Total</t>
  </si>
  <si>
    <t>No.
(a)</t>
  </si>
  <si>
    <t>As a % of total Shares held
(b)</t>
  </si>
  <si>
    <t>(A)</t>
  </si>
  <si>
    <t>Promoter &amp; Promoter Group</t>
  </si>
  <si>
    <t>(B)</t>
  </si>
  <si>
    <t>Public</t>
  </si>
  <si>
    <t>(C)</t>
  </si>
  <si>
    <t>(C1)</t>
  </si>
  <si>
    <t>Shares underlying DRs</t>
  </si>
  <si>
    <t>(C2)</t>
  </si>
  <si>
    <t>Shares held by Employee Trusts</t>
  </si>
  <si>
    <t>element</t>
  </si>
  <si>
    <t>label</t>
  </si>
  <si>
    <t>type</t>
  </si>
  <si>
    <t>periodType</t>
  </si>
  <si>
    <t>Validation</t>
  </si>
  <si>
    <t>General Information</t>
  </si>
  <si>
    <t>ScripCode</t>
  </si>
  <si>
    <t>in-bse-shp-types:ScripCode</t>
  </si>
  <si>
    <t>duration</t>
  </si>
  <si>
    <t xml:space="preserve">This is a mandatory field. Should be valid SCRIP CODE  as per BSE Scrip Code Format. </t>
  </si>
  <si>
    <t>Symbol</t>
  </si>
  <si>
    <t>xbrli:stringItemType</t>
  </si>
  <si>
    <t>MSEISymbol</t>
  </si>
  <si>
    <t>in-bse-shp-types:ISIN</t>
  </si>
  <si>
    <t>NameOfTheCompany</t>
  </si>
  <si>
    <t>This is a mandatory field. Please enter company name.</t>
  </si>
  <si>
    <t>WhetherCompanyIsSME</t>
  </si>
  <si>
    <t>xbrli:booleanItemType</t>
  </si>
  <si>
    <t>instant</t>
  </si>
  <si>
    <t>This is a mandatory field. Value must be "Yes" or "No", Select from drop down list.</t>
  </si>
  <si>
    <t>ClassOfSecurity</t>
  </si>
  <si>
    <t>in-bse-shp-types:ClassOfSecurity</t>
  </si>
  <si>
    <t>TypeOfReport</t>
  </si>
  <si>
    <t>in-bse-shp-types:TypeOfReport</t>
  </si>
  <si>
    <t>This is a mandatory field. Please select value from the drop-down.</t>
  </si>
  <si>
    <t>DateOfReport</t>
  </si>
  <si>
    <t>xbrli:dateItemType</t>
  </si>
  <si>
    <t>This is a mandatory field if you select type of report as "Quarterly". Please enter date in "dd-mm-yyyy" format.</t>
  </si>
  <si>
    <t>DateOfAllotment</t>
  </si>
  <si>
    <t>This is a mandatory field if you select type of report as "Pre-listing" or "Capital Restructuring". Please enter date in "dd-mm-yyyy" format.</t>
  </si>
  <si>
    <t>DateOfListing</t>
  </si>
  <si>
    <t>DateOfAllotmentOrListing</t>
  </si>
  <si>
    <t>ShareholdingPatternFiledUnder</t>
  </si>
  <si>
    <t>in-bse-shp-types:TypeOfShareholdingPattern</t>
  </si>
  <si>
    <t>WhetherTheListedEntityHasIssuedAnyPartlyPaidUpShares</t>
  </si>
  <si>
    <t>WhetherTheListedEntityHasIssuedAnyPartlyPaidUpSharesForPromoterAndPromoterGroup</t>
  </si>
  <si>
    <t>WhetherTheListedEntityHasIssuedAnyPartlyPaidUpSharesForPublicShareHolder</t>
  </si>
  <si>
    <t>WhetherTheListedEntityHasIssuedAnyPartlyPaidUpSharesForNonPromoterNonPublic</t>
  </si>
  <si>
    <t>WhetherTheListedEntityHasIssuedAnyConvertibleSecurities</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</si>
  <si>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</si>
  <si>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</si>
  <si>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</si>
  <si>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</si>
  <si>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</si>
  <si>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</si>
  <si>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</si>
  <si>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</si>
  <si>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</si>
  <si>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</si>
  <si>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</si>
  <si>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</si>
  <si>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</si>
  <si>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</si>
  <si>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</si>
  <si>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</si>
  <si>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</si>
  <si>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</si>
  <si>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</si>
  <si>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WhetherCompanyHasEquitySharesWithDifferentialVotingRights</t>
  </si>
  <si>
    <t>WhetherCompanyHasEquitySharesWithDifferentialVotingRightsForPromoterAndPromoterGroup</t>
  </si>
  <si>
    <t>WhetherCompanyHasEquitySharesWithDifferentialVotingRightsForPublicShareHolder</t>
  </si>
  <si>
    <t>WhetherCompanyHasEquitySharesWithDifferentialVotingRightsForNonPromoterNonPublic</t>
  </si>
  <si>
    <t>IndividualsOrHinduUndividedFamilyMember</t>
  </si>
  <si>
    <t>Individuals or Hindu undivided family [Member]</t>
  </si>
  <si>
    <t>nonnum:domainItemType</t>
  </si>
  <si>
    <t>CentralGovernmentOrStateGovernmentSMember</t>
  </si>
  <si>
    <t>Central government or State government(s) [Member]</t>
  </si>
  <si>
    <t>IndianFinancialInstitutionsOrBanksMember</t>
  </si>
  <si>
    <t>Indian - financial institutions or banks [Member]</t>
  </si>
  <si>
    <t>OtherIndianShareholdersMember</t>
  </si>
  <si>
    <t>Other Indian shareholders [Member]</t>
  </si>
  <si>
    <t>IndianMember</t>
  </si>
  <si>
    <t>Indian [Member]</t>
  </si>
  <si>
    <t>NonResidentIndividualsOrForeignIndividualsMember</t>
  </si>
  <si>
    <t>Non-resident individuals or foreign individuals [Member]</t>
  </si>
  <si>
    <t>ForeignGovernmentMember</t>
  </si>
  <si>
    <t>Foreign - Government [Member]</t>
  </si>
  <si>
    <t>ForeignInstitutionsMember</t>
  </si>
  <si>
    <t>Foreign - institutions [Member]</t>
  </si>
  <si>
    <t>ForeignPortfolioInvestorMember</t>
  </si>
  <si>
    <t>Foreign portfolio investor [Member]</t>
  </si>
  <si>
    <t>OtherForeignShareholdersMember</t>
  </si>
  <si>
    <t>Other foreign shareholders [Member]</t>
  </si>
  <si>
    <t>ForeignMember</t>
  </si>
  <si>
    <t>Foreign [Member]</t>
  </si>
  <si>
    <t>ShareholdingOfPromoterAndPromoterGroupMember</t>
  </si>
  <si>
    <t>Shareholding of promoter and promoter group [Member]</t>
  </si>
  <si>
    <t>MutualFundsOrUtiMember</t>
  </si>
  <si>
    <t>Mutual funds or UTI [Member]</t>
  </si>
  <si>
    <t>VentureCapitalFundsMember</t>
  </si>
  <si>
    <t>Venture capital funds [Member]</t>
  </si>
  <si>
    <t>AlternativeInvestmentFundsMember</t>
  </si>
  <si>
    <t>Alternative investment funds [Member]</t>
  </si>
  <si>
    <t>ForeignVentureCapitalInvestorsMember</t>
  </si>
  <si>
    <t>Foreign venture capital investors [Member]</t>
  </si>
  <si>
    <t>InstitutionsForeignPortfolioInvestorMember</t>
  </si>
  <si>
    <t>Institutions - Foreign portfolio investor [Member]</t>
  </si>
  <si>
    <t>FinancialInstitutionOrBanksMember</t>
  </si>
  <si>
    <t>Financial Institution or Banks [Member]</t>
  </si>
  <si>
    <t>InsuranceCompaniesMember</t>
  </si>
  <si>
    <t>Insurance Companies [Member]</t>
  </si>
  <si>
    <t>ProvidentFundsOrPensionFundsMember</t>
  </si>
  <si>
    <t>Provident Funds or pension funds [Member]</t>
  </si>
  <si>
    <t>OtherInstitutionsMember</t>
  </si>
  <si>
    <t>Other institutions [Member]</t>
  </si>
  <si>
    <t>InstitutionsMember</t>
  </si>
  <si>
    <t>Institutions [Member]</t>
  </si>
  <si>
    <t>CentralGovernmentOrStateGovernmentSOrPresidentOfIndiaMember</t>
  </si>
  <si>
    <t>Central Government or State Government(s) or President of India [Member]</t>
  </si>
  <si>
    <t>GovermentsMember</t>
  </si>
  <si>
    <t>Goverments [Member]</t>
  </si>
  <si>
    <t>IndividualShareholdersHoldingNominalShareCapitalUpToRsTwoLakhMember</t>
  </si>
  <si>
    <t>Individual shareholders holding nominal share capital up to Rs two lakh [Member]</t>
  </si>
  <si>
    <t>IndividualShareholdersHoldingNominalShareCapitalInExcessOfRsTwoLakhMember</t>
  </si>
  <si>
    <t>Individual shareholders holding nominal share capital in excess of Rs two lakh [Member]</t>
  </si>
  <si>
    <t>NBFCsRegisteredWithRbiMember</t>
  </si>
  <si>
    <t>NBFCs registered with RBI [Member]</t>
  </si>
  <si>
    <t>EmployeeTrustsMember</t>
  </si>
  <si>
    <t>Employee Trusts [Member]</t>
  </si>
  <si>
    <t>OverseasDepositoriesMember</t>
  </si>
  <si>
    <t>Overseas Depositories [Member]</t>
  </si>
  <si>
    <t>OtherNonInstitutionsMember</t>
  </si>
  <si>
    <t>Other non-institutions [Member]</t>
  </si>
  <si>
    <t>NonInstitutionsMember</t>
  </si>
  <si>
    <t>Non-institutions [Member]</t>
  </si>
  <si>
    <t>PublicShareholdingMember</t>
  </si>
  <si>
    <t>Public shareholding [Member]</t>
  </si>
  <si>
    <t>CustodianOrDRHolderMember</t>
  </si>
  <si>
    <t>Custodian or DR holder [Member]</t>
  </si>
  <si>
    <t>EmployeeBenefitsTrustsMember</t>
  </si>
  <si>
    <t>Employee benefits trusts [Member]</t>
  </si>
  <si>
    <t>SharesHeldByNonPromoterNonPublicShareholdersMember</t>
  </si>
  <si>
    <t>Shares held by non-promoter non-public shareholders [Member]</t>
  </si>
  <si>
    <t>ShareholdingPatternMember</t>
  </si>
  <si>
    <t>Shareholding pattern [Member]</t>
  </si>
  <si>
    <t>NumberOfShareholders</t>
  </si>
  <si>
    <t>xbrli:decimalItemType</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</si>
  <si>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</si>
  <si>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</si>
  <si>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</si>
  <si>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</si>
  <si>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</si>
  <si>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</si>
  <si>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</si>
  <si>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In case of public share holding percentage can not be less than one percentage.</t>
  </si>
  <si>
    <t>NumberOfVotingRightsHeldBySameClassOfSecurities</t>
  </si>
  <si>
    <t>Value must be equal to Fully paid up shares</t>
  </si>
  <si>
    <t>NumberOfVotingRightsHeldByDifferentialVotingRights</t>
  </si>
  <si>
    <t>NumberOfVotingRights</t>
  </si>
  <si>
    <t>PercentageOfTotalVotingRights</t>
  </si>
  <si>
    <t>NumberOfSharesUnderlyingOutstandingConvertibleSecurities</t>
  </si>
  <si>
    <t>NumberOfWarrants</t>
  </si>
  <si>
    <t>NumberOfConvertibleSecuritiesAndWarrants</t>
  </si>
  <si>
    <t>Number of warrant and convertible securities</t>
  </si>
  <si>
    <t>ShareholdingAsAPercentageAssumingFullConversionOfConvertibleSecuritiesAndWarrants</t>
  </si>
  <si>
    <t>NumberOfTheLockedInShares</t>
  </si>
  <si>
    <t>Value should be less than or equal to fully paid up shares</t>
  </si>
  <si>
    <t>LockedInSharesAsAPercentageOfTotalNumberOfShares</t>
  </si>
  <si>
    <t>PledgedOrEncumberedNumberOfShares</t>
  </si>
  <si>
    <t>PledgedOrEncumberedSharesHeldAsPercentageOfTotalNumberOfShares</t>
  </si>
  <si>
    <t>NumberOfEquitySharesHeldInDematerializedForm</t>
  </si>
  <si>
    <t>DisclosureOfNotesOnShareholdingPatternExplanatoryTextBlock</t>
  </si>
  <si>
    <t>Disclosure of notes on shareholding pattern</t>
  </si>
  <si>
    <t>nonnum:textBlockItemType</t>
  </si>
  <si>
    <t>DisclosureOfNotesInCaseOfPromoterHolidingInDematerialsedFormIsLessThan100PercentageExplanatoryTextBlock</t>
  </si>
  <si>
    <t>Disclosure of notes in case of promoter holiding in dematerialsed form is less than 100 percentage</t>
  </si>
  <si>
    <t>This field is mandatory if promoter holiding in dematerialsed form is less than 100 percentage.</t>
  </si>
  <si>
    <t>DisclosureOfNotesInCaseOfPublicShareholdingIsLessThan25PercentageExplanatoryTextBlock</t>
  </si>
  <si>
    <t>Disclosure of notes in case of public share holding is less than 25 percentage</t>
  </si>
  <si>
    <t>This filed is mandatory if public share holding is less than 25 percentage.</t>
  </si>
  <si>
    <t>DisclosureOfNotesOnShareholdingPatternForCompanyRemarksExplanatoryTextBlock</t>
  </si>
  <si>
    <t>Disclosure of notes on shareholding pattern for company remarks explanatory</t>
  </si>
  <si>
    <t>NameOfTheShareholder</t>
  </si>
  <si>
    <t>Name of shareholder</t>
  </si>
  <si>
    <t>PermanentAccountNumberOfShareholder</t>
  </si>
  <si>
    <t>Permanent account number of shareholder</t>
  </si>
  <si>
    <t>in-bse-shp-types:PermanentAccountNumber</t>
  </si>
  <si>
    <t>[A-Z][A-Z][A-Z][A-Z][A-Z][0-9][0-9][0-9][0-9][A-Z]
In absence of PAN write : ZZZZZ9999Z</t>
  </si>
  <si>
    <t>Value should be less than or equal to total no of shares.</t>
  </si>
  <si>
    <t>DisclosureOfNotesOnReasonForNotProvidingPANExplanatoryTextBlock</t>
  </si>
  <si>
    <t>Reason for not providing PAN</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</si>
  <si>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</si>
  <si>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TypeOfPromoterShareholding</t>
  </si>
  <si>
    <t>Shareholder type</t>
  </si>
  <si>
    <t>in-bse-shp-types:PromoterAndPromoterGroup</t>
  </si>
  <si>
    <t>Select value from the drop-down.</t>
  </si>
  <si>
    <t>CategoryOfOtherIndianShareholders</t>
  </si>
  <si>
    <t>Category of other indian shareholders</t>
  </si>
  <si>
    <t>in-bse-shp-types:CategoryOfIndianShareholders</t>
  </si>
  <si>
    <t>CategoryOfOtherForeignShareholders</t>
  </si>
  <si>
    <t>Category of other foreign shareholders</t>
  </si>
  <si>
    <t>in-bse-shp-types:CategoryOfForeignShareholders</t>
  </si>
  <si>
    <t>WhetherACategoryOrMoreThan1PercentageOfShareHolding</t>
  </si>
  <si>
    <t>Category or more than one percentage</t>
  </si>
  <si>
    <t>in-bse-shp-types:TypeOfOtherShareholding</t>
  </si>
  <si>
    <t>CategoryOfOtherInstitutions</t>
  </si>
  <si>
    <t>Category of other institutions</t>
  </si>
  <si>
    <t>in-bse-shp-types:CategoryOfInstitutionShareholders</t>
  </si>
  <si>
    <t>CategoryOfOtherNonInstitutions</t>
  </si>
  <si>
    <t>Category of other non-institutions</t>
  </si>
  <si>
    <t>in-bse-shp-types:CategoryOfNonInstitutionsShareholders</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</si>
  <si>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</si>
  <si>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Non Promoter- Non Public shareholder</t>
  </si>
  <si>
    <t>TypeOfDepositoryReceipts</t>
  </si>
  <si>
    <t>Type of depository receipts</t>
  </si>
  <si>
    <t>in-bse-shp-types:TypeOfDepositoryReceipts</t>
  </si>
  <si>
    <t>NameOfTheBank</t>
  </si>
  <si>
    <t>Name of the bank</t>
  </si>
  <si>
    <t>Unclaimed Public</t>
  </si>
  <si>
    <t>OutstandingSharesHeldInDematOrUnclaimedSuspenseAccount</t>
  </si>
  <si>
    <t>Outstanding shares held in demat or unclaimed suspense account</t>
  </si>
  <si>
    <t>Please enter Outstanding shares held in demat or unclaimed suspense account which allowes only numeric value.</t>
  </si>
  <si>
    <t>VotingRightsWhichAreFrozen</t>
  </si>
  <si>
    <t>voting rights which are frozen</t>
  </si>
  <si>
    <t>DisclosureOfNotesOnSharesWhichRemainUnclaimedForPublicShareholdersExplanatoryTextBlock</t>
  </si>
  <si>
    <t>Disclosure of notes on shares which remain unclaimed for public shareholders</t>
  </si>
  <si>
    <t>PAC Public</t>
  </si>
  <si>
    <t>Name of Shareholder</t>
  </si>
  <si>
    <t>NameOfThePAC</t>
  </si>
  <si>
    <t>Name of the PAC</t>
  </si>
  <si>
    <t>Number of shares</t>
  </si>
  <si>
    <t>Please eneter Number of shares which allowes only numeric value</t>
  </si>
  <si>
    <t>PercentageOfShareholdingByPAC</t>
  </si>
  <si>
    <t>Percentage of shareholding by PAC</t>
  </si>
  <si>
    <t>Unclaimed Prom</t>
  </si>
  <si>
    <t>Voting rights which are frozen</t>
  </si>
  <si>
    <t>DisclosureOfNotesOnSharesWhichRemainUnclaimedForPromoterAndPromoterGroupExplanatoryTextBlock</t>
  </si>
  <si>
    <t>Disclosure of notes on shares which remain unclaimed for promoter and promoter group</t>
  </si>
  <si>
    <t>SBO</t>
  </si>
  <si>
    <t>NameOfSignificantBeneficialOwners</t>
  </si>
  <si>
    <t>Name of SBO</t>
  </si>
  <si>
    <t>PANOfSignificantBeneficialOwners</t>
  </si>
  <si>
    <t>PAN of SBO</t>
  </si>
  <si>
    <t>PassportNoOfSignificantBeneficialOwners</t>
  </si>
  <si>
    <t>Passport No. in case of a foreign national of SBO</t>
  </si>
  <si>
    <t>NationalityOfSignificantBeneficialOwners</t>
  </si>
  <si>
    <t>Nationality of SBO</t>
  </si>
  <si>
    <t>DescriptionOfOtherNationalityOfSignificantBeneficialOwners</t>
  </si>
  <si>
    <t>Nationality (Applicable in case of Any other is selected) of SBO</t>
  </si>
  <si>
    <t>NameOfRegisteredOwner</t>
  </si>
  <si>
    <t>Name of RegisteredOwner</t>
  </si>
  <si>
    <t>PANOfRegisteredOwner</t>
  </si>
  <si>
    <t>PAN of RegisteredOwner</t>
  </si>
  <si>
    <t>PassportNoOfRegisteredOwner</t>
  </si>
  <si>
    <t>Passport No. in case of a foreign national of RegisteredOwner</t>
  </si>
  <si>
    <t>NationalityOfRegisteredOwner</t>
  </si>
  <si>
    <t>Nationality of RegisteredOwner</t>
  </si>
  <si>
    <t>DescriptionOfOtherNationalityOfRegisteredOwner</t>
  </si>
  <si>
    <t>Nationality (Applicable in case of Any other is selected) of RegisteredOwner</t>
  </si>
  <si>
    <t>DetailsOfHoldingExerciseOfRightOfTheSBOInTheReportingCompanyWhetherByVirtueOfShares</t>
  </si>
  <si>
    <t>Shares</t>
  </si>
  <si>
    <t>DetailsOfHoldingExerciseOfRightOfTheSBOInTheReportingCompanyWhetherByVirtueOfVotingRights</t>
  </si>
  <si>
    <t>Voting rights SBO</t>
  </si>
  <si>
    <t>DetailsOfHoldingExerciseOfRightOfTheSBOInTheReportingCompanyWhetherByVirtueOfRightsOnDistributableDividendOrAnyOtherDistribution</t>
  </si>
  <si>
    <t>Rights on distributable dividend or any other distribution</t>
  </si>
  <si>
    <t>DetailsOfHoldingExerciseOfRightOfTheSBOInTheReportingCompanyWhetherByVirtueOfExerciseOfControl</t>
  </si>
  <si>
    <t>Exercise of control</t>
  </si>
  <si>
    <t>DetailsOfHoldingExerciseOfRightOfTheSBOInTheReportingCompanyWhetherByVirtueOfExerciseOfSignificantInfluence</t>
  </si>
  <si>
    <t>Exercise of significant influence</t>
  </si>
  <si>
    <t>DateOfCreationOrAcquisitionOfSignificantBeneficialInterest</t>
  </si>
  <si>
    <t>Date of creation / acquisition of significant beneficial interest</t>
  </si>
  <si>
    <t>WhetherTheListedEntityHasAnySignificantBeneficialOwner</t>
  </si>
  <si>
    <t>WhetherTheListedEntityIsPublicSectorUndertaking</t>
  </si>
  <si>
    <t>Sr.</t>
  </si>
  <si>
    <t>Category &amp; Name
of the
Shareholders
(I)</t>
  </si>
  <si>
    <t>Number of Voting Rights held in each class of securities
(IX)</t>
  </si>
  <si>
    <t>No of Voting (XIV)
Rights</t>
  </si>
  <si>
    <t>Total as
a % of
Total
Voting
rights</t>
  </si>
  <si>
    <t>A</t>
  </si>
  <si>
    <t>Table II - Statement showing shareholding pattern of the Promoter and Promoter Group</t>
  </si>
  <si>
    <t>(1)</t>
  </si>
  <si>
    <t>Indian</t>
  </si>
  <si>
    <t>(a)</t>
  </si>
  <si>
    <t>Individuals/Hindu undivided Family</t>
  </si>
  <si>
    <t>IndHUF</t>
  </si>
  <si>
    <t>IndividualsOrHUFDomain</t>
  </si>
  <si>
    <t>DetailsSharesHeldByIndividualsOrHUFAxis</t>
  </si>
  <si>
    <t>(b)</t>
  </si>
  <si>
    <t>Central  Government/ State Government(s)</t>
  </si>
  <si>
    <t>CGAndSG</t>
  </si>
  <si>
    <t>CentralGovernmentOrStateGovernmentsDomain</t>
  </si>
  <si>
    <t>DetailsOfSharesHeldByCentralGovernmentOrStateGovernmentsAxis</t>
  </si>
  <si>
    <t>(c)</t>
  </si>
  <si>
    <t>Financial  Institutions/ Banks</t>
  </si>
  <si>
    <t>Banks</t>
  </si>
  <si>
    <t>IndianFinancialInstitutionsOrBanksDomain</t>
  </si>
  <si>
    <t>DetailsOfSharesHeldByIndianFinancialInstitutionsOrBanksAxis</t>
  </si>
  <si>
    <t>(d)</t>
  </si>
  <si>
    <t>Any Other (specify)</t>
  </si>
  <si>
    <t>OtherIND</t>
  </si>
  <si>
    <t>OthersIndianShareholdersDomain</t>
  </si>
  <si>
    <t>DetailsOfSharesHeldByOthersIndianShareholdersAxis</t>
  </si>
  <si>
    <t>Sub-Total (A)(1)</t>
  </si>
  <si>
    <t>Individuals</t>
  </si>
  <si>
    <t>NonResidentIndividualsOrForeignIndividualsDomain</t>
  </si>
  <si>
    <t>DetailsOfSharesHeldByNonResidentIndividualsOrForeignIndividualsAxis</t>
  </si>
  <si>
    <t>(2)</t>
  </si>
  <si>
    <t>Foreign</t>
  </si>
  <si>
    <t>Government</t>
  </si>
  <si>
    <t>ForeignGovernmentDomain</t>
  </si>
  <si>
    <t>DetailsOfSharesHeldByForeignGovernmentAxis</t>
  </si>
  <si>
    <t>Individuals (NonResident Individuals/ Foreign Individuals)</t>
  </si>
  <si>
    <t>Institutions</t>
  </si>
  <si>
    <t>ForeignInstitutionsDomain</t>
  </si>
  <si>
    <t>DetailsOfSharesHeldByForeignInstitutionsAxis</t>
  </si>
  <si>
    <t>FPIPromoter</t>
  </si>
  <si>
    <t>ForeignPortfolioInvestorDomain</t>
  </si>
  <si>
    <t>DetailsOfSharesHeldByForeignPortfolioInvestorAxis</t>
  </si>
  <si>
    <t>OtherForeign</t>
  </si>
  <si>
    <t>OtherForeignShareholdersDomain</t>
  </si>
  <si>
    <t>DetailsOfSharesHeldByOtherForeignShareholdersAxis</t>
  </si>
  <si>
    <t>Foreign Portfolio Investor</t>
  </si>
  <si>
    <t>MutuaFund</t>
  </si>
  <si>
    <t>MutualFundsOrUtiDomain</t>
  </si>
  <si>
    <t>DetailsOfSharesHeldByMutualFundsOrUtiAxis</t>
  </si>
  <si>
    <t>(e)</t>
  </si>
  <si>
    <t>VentureCap</t>
  </si>
  <si>
    <t>VentureCapitalFundsDomain</t>
  </si>
  <si>
    <t>DetailsOfSharesHeldByVentureCapitalFundsAxis</t>
  </si>
  <si>
    <t>Sub-Total (A)(2)</t>
  </si>
  <si>
    <t>AIF</t>
  </si>
  <si>
    <t>AlternativeInvestmentFundsDomain</t>
  </si>
  <si>
    <t>DetailsOfSharesHeldByAlternativeInvestmentFundsAxis</t>
  </si>
  <si>
    <t xml:space="preserve">Total Shareholding of Promoter and Promoter Group (A)=(A)(1)+(A)(2) </t>
  </si>
  <si>
    <t>FVC</t>
  </si>
  <si>
    <t>ForeignVentureCapitalInvestorsDomain</t>
  </si>
  <si>
    <t>DetailsOfSharesHeldByForeignVentureCapitalInvestorsAxis</t>
  </si>
  <si>
    <t>Details of Shares which remain unclaimed for Promoter &amp; Promoter Group</t>
  </si>
  <si>
    <t>FPI_Insti</t>
  </si>
  <si>
    <t>InstitutionsForeignPortfolioInvestorDomain</t>
  </si>
  <si>
    <t>DetailsOfSharesHeldByInstitutionsForeignPortfolioInvestorAxis</t>
  </si>
  <si>
    <t>B</t>
  </si>
  <si>
    <t>Table III - Statement showing shareholding pattern of the Public shareholder</t>
  </si>
  <si>
    <t xml:space="preserve">Note : Kindly show details of shareholders having more than one percentage of total no of shares. Please refer software manual. </t>
  </si>
  <si>
    <t>Bank_Insti</t>
  </si>
  <si>
    <t>FinancialInstitutionOrBanksDomain</t>
  </si>
  <si>
    <t>DetailsOfSharesHeldByFinancialInstitutionOrBanksAxis</t>
  </si>
  <si>
    <t>Insurance</t>
  </si>
  <si>
    <t>InsuranceCompaniesDomain</t>
  </si>
  <si>
    <t>DetailsOfSharesHeldByInsuranceCompaniesAxis</t>
  </si>
  <si>
    <t>Mutual Funds</t>
  </si>
  <si>
    <t>Pension</t>
  </si>
  <si>
    <t>ProvidentFundsOrPensionFundsDomain</t>
  </si>
  <si>
    <t>DetailsOfSharesHeldByProvidentFundsOrPensionFundsAxis</t>
  </si>
  <si>
    <t>Venture Capital Funds</t>
  </si>
  <si>
    <t>Other_Insti</t>
  </si>
  <si>
    <t>OtherInstitutionsDomain</t>
  </si>
  <si>
    <t>DetailsOfSharesHeldByOtherInstitutionsAxis</t>
  </si>
  <si>
    <t>Alternate Investment Funds</t>
  </si>
  <si>
    <t>CG&amp;SG&amp;PI</t>
  </si>
  <si>
    <t>CentralGovernmentOrStateGovernmentSOrPresidentOfIndiaDomain</t>
  </si>
  <si>
    <t>DetailsOfSharesHeldByCentralGovernmentOrStateGovernmentSOrPresidentOfIndiaAxis</t>
  </si>
  <si>
    <t>Foreign Venture Capital Investors</t>
  </si>
  <si>
    <t>Indivisual(aI)</t>
  </si>
  <si>
    <t>IndividualShareholdersHoldingNominalShareCapitalUpToRsTwoLakhDomain</t>
  </si>
  <si>
    <t>DetailsOfSharesHeldByIndividualShareholdersHoldingNominalShareCapitalUpToRsTwoLakhAxis</t>
  </si>
  <si>
    <t>Foreign Portfolio Investors</t>
  </si>
  <si>
    <t>Indivisual(aII)</t>
  </si>
  <si>
    <t>IndividualShareholdersHoldingNominalShareCapitalInExcessOfRsTwoLakhDomain</t>
  </si>
  <si>
    <t>DetailsOfSharesHeldByIndividualShareholdersHoldingNominalShareCapitalInExcessOfRsTwoLakhAxis</t>
  </si>
  <si>
    <t>(f)</t>
  </si>
  <si>
    <t>NBFC</t>
  </si>
  <si>
    <t>NBFCsRegisteredWithRbiDomain</t>
  </si>
  <si>
    <t>DetailsOfSharesHeldByNBFCsRegisteredWithRbiAxis</t>
  </si>
  <si>
    <t>(g)</t>
  </si>
  <si>
    <t>Insurance  Companies</t>
  </si>
  <si>
    <t>EmpTrust</t>
  </si>
  <si>
    <t>EmployeeTrustsDomain</t>
  </si>
  <si>
    <t>DetailsOfSharesHeldByEmployeeTrustsAxis</t>
  </si>
  <si>
    <t>(h)</t>
  </si>
  <si>
    <t>Provident Funds/ Pension Funds</t>
  </si>
  <si>
    <t>OD</t>
  </si>
  <si>
    <t>OverseasDepositoriesDomain</t>
  </si>
  <si>
    <t>DetailsOfSharesHeldByOverseasDepositoriesAxis</t>
  </si>
  <si>
    <t>(i)</t>
  </si>
  <si>
    <t>Other_NonInsti</t>
  </si>
  <si>
    <t>OtherNonInstitutionsDomain</t>
  </si>
  <si>
    <t>DetailsOfSharesHeldByOtherNonInstitutionsAxis</t>
  </si>
  <si>
    <t>Sub-Total (B)(1)</t>
  </si>
  <si>
    <t>DRHolder</t>
  </si>
  <si>
    <t>CustodianOrDRHolderDomain</t>
  </si>
  <si>
    <t>DetailsOfSharesHeldByCustodianOrDRHolderAxis</t>
  </si>
  <si>
    <t>( 2 )</t>
  </si>
  <si>
    <t>Central  Government/  State  Government(s)/ President of India</t>
  </si>
  <si>
    <t>EBT</t>
  </si>
  <si>
    <t>EmployeeBenefitsTrustsDomain</t>
  </si>
  <si>
    <t>DetailsOfSharesHeldByEmployeeBenefitsTrustsAxis</t>
  </si>
  <si>
    <t>Sub-Total (B)(2)</t>
  </si>
  <si>
    <t>( 3 )</t>
  </si>
  <si>
    <t>Non-institutions</t>
  </si>
  <si>
    <t>(a(i))</t>
  </si>
  <si>
    <t>'Indivisual(aI)'!F12</t>
  </si>
  <si>
    <t>(a(ii))</t>
  </si>
  <si>
    <t>'Indivisual(aII)'!F12</t>
  </si>
  <si>
    <t>NBFCs registered with RBI</t>
  </si>
  <si>
    <t>Employee Trusts</t>
  </si>
  <si>
    <t>Overseas Depositories (holding DRs) (balancing figure)</t>
  </si>
  <si>
    <t>Sub-Total (B)(3)</t>
  </si>
  <si>
    <t>Total Public Shareholding (B)=(B)(1)+(B)(2)+(B)(3)</t>
  </si>
  <si>
    <t>Details of the shareholders acting as persons in Concert for Public</t>
  </si>
  <si>
    <t>Details of Shares which remain unclaimed for Public</t>
  </si>
  <si>
    <t>C</t>
  </si>
  <si>
    <t>Table IV - Statement showing shareholding pattern of the Non Promoter- Non Public shareholder</t>
  </si>
  <si>
    <t>( 1 )</t>
  </si>
  <si>
    <t>Custodian/DR  Holder - Name of DR Holders  (If Available)</t>
  </si>
  <si>
    <t>Employee Benefit Trust (under SEBI (Share based Employee Benefit) Regulations, 2014)</t>
  </si>
  <si>
    <t>Total NonPromoter- Non Public  Shareholding 
(C)= (C)(1)+(C)(2)</t>
  </si>
  <si>
    <t>Total ( A+B+C2 )</t>
  </si>
  <si>
    <t>Total (A+B+C )</t>
  </si>
  <si>
    <t>Promoter</t>
  </si>
  <si>
    <t>Promoter Group</t>
  </si>
  <si>
    <t>Searial No.</t>
  </si>
  <si>
    <t>Name
of the 
Shareholders
     (I)</t>
  </si>
  <si>
    <t>PAN 
(II)</t>
  </si>
  <si>
    <t>Shareholding , as a % assuming full conversion of convertible securities (as a percentage of diluted share capital)
(XI)= (VII)+(Xi)(a)
As a % of (A+B+C2)</t>
  </si>
  <si>
    <t>No of Voting (XIV) Rights</t>
  </si>
  <si>
    <t>Class
eg:X</t>
  </si>
  <si>
    <t>A1(a)</t>
  </si>
  <si>
    <t>VIJAY NANAJI DHAWANGALE</t>
  </si>
  <si>
    <t>AFEPD7378H</t>
  </si>
  <si>
    <t xml:space="preserve"> SONA DHAWANGALE</t>
  </si>
  <si>
    <t>AKZPM3147M</t>
  </si>
  <si>
    <t>KAMAL AGGARWAL</t>
  </si>
  <si>
    <t>ABMPA5842R</t>
  </si>
  <si>
    <t>MINAL AGGARWAL</t>
  </si>
  <si>
    <t>ABOPA4228R</t>
  </si>
  <si>
    <t>NARESH GOYAL</t>
  </si>
  <si>
    <t>ALSPG9860D</t>
  </si>
  <si>
    <t>SHUBHARANGANA GOYAL</t>
  </si>
  <si>
    <t>ACKPG9040N</t>
  </si>
  <si>
    <t>NAVDEEP GOYAL</t>
  </si>
  <si>
    <t>AQPPG5045C</t>
  </si>
  <si>
    <t>India</t>
  </si>
  <si>
    <t>United Kingdom</t>
  </si>
  <si>
    <t>Hong Kong</t>
  </si>
  <si>
    <t>China</t>
  </si>
  <si>
    <t>Mauritius</t>
  </si>
  <si>
    <t>Singapore</t>
  </si>
  <si>
    <t>Details of the SBO</t>
  </si>
  <si>
    <t>Details of the registered owner</t>
  </si>
  <si>
    <t>Details of holding/ exercise of right of the SBO in the reporting company, whether direct or indirect*:</t>
  </si>
  <si>
    <t>Japan</t>
  </si>
  <si>
    <t>Name</t>
  </si>
  <si>
    <t xml:space="preserve">PAN </t>
  </si>
  <si>
    <t>Passport No. in case of a foreign national</t>
  </si>
  <si>
    <t>Nationality</t>
  </si>
  <si>
    <t>Nationality (Applicable in case of Any other is selected)</t>
  </si>
  <si>
    <t>Whether by virtue of:</t>
  </si>
  <si>
    <t>United States of America</t>
  </si>
  <si>
    <t>Voting rights</t>
  </si>
  <si>
    <t>Any other</t>
  </si>
  <si>
    <t>significant beneficial owners</t>
  </si>
  <si>
    <t>No. Of Shares Underlying Outstanding convertible securities and warrants
(X)</t>
  </si>
  <si>
    <t>Shareholding , as a % assuming full conversion of convertible securities (as a percentage of diluted share capital)
(XI)= (VII)+(X)
As a % of (A+B+C2)</t>
  </si>
  <si>
    <t>A1(b)</t>
  </si>
  <si>
    <t>Trusts</t>
  </si>
  <si>
    <t>HUF</t>
  </si>
  <si>
    <t>Societies</t>
  </si>
  <si>
    <t>ESOP or ESOS or ESPS</t>
  </si>
  <si>
    <t>Employee welfare fund</t>
  </si>
  <si>
    <t>A1(c)</t>
  </si>
  <si>
    <t>Venture capital funds</t>
  </si>
  <si>
    <t>Angel Investors</t>
  </si>
  <si>
    <t>Private Equity Fund</t>
  </si>
  <si>
    <t>Director or Director's Relatives</t>
  </si>
  <si>
    <t>Bodies Corporate</t>
  </si>
  <si>
    <t>Partnership Firms</t>
  </si>
  <si>
    <t>Person Acting in Concert</t>
  </si>
  <si>
    <t>Other</t>
  </si>
  <si>
    <t>Category</t>
  </si>
  <si>
    <t>No.
of the 
Shareholders
     (I)</t>
  </si>
  <si>
    <t>More than 1 percentage of shareholding</t>
  </si>
  <si>
    <t>A1(d)</t>
  </si>
  <si>
    <t>A2(a)</t>
  </si>
  <si>
    <t>Overseas corporate bodies</t>
  </si>
  <si>
    <t>A2(c)</t>
  </si>
  <si>
    <t>A2(d)</t>
  </si>
  <si>
    <t>Clearing Member</t>
  </si>
  <si>
    <t>Employee Welfare Fund</t>
  </si>
  <si>
    <t>Firms</t>
  </si>
  <si>
    <t>Overseas Corporate Bodies</t>
  </si>
  <si>
    <t>Trust</t>
  </si>
  <si>
    <t>Venture Capital Fund</t>
  </si>
  <si>
    <t>NRI</t>
  </si>
  <si>
    <t>Market Maker</t>
  </si>
  <si>
    <t>Clearing Members</t>
  </si>
  <si>
    <t>B1(a)</t>
  </si>
  <si>
    <t>NSDL or CDSL transit</t>
  </si>
  <si>
    <t>Disclosure of shareholder holding more than 1% of total number of shares</t>
  </si>
  <si>
    <t>B1(b)</t>
  </si>
  <si>
    <t xml:space="preserve">
Disclosure of shareholder holding more than 1% of total number of shares</t>
  </si>
  <si>
    <t>Private equity fund</t>
  </si>
  <si>
    <t>B1(c)</t>
  </si>
  <si>
    <t>B1(d)</t>
  </si>
  <si>
    <t>B1(e)</t>
  </si>
  <si>
    <t>B1(f)</t>
  </si>
  <si>
    <t>B1(g)</t>
  </si>
  <si>
    <t>No. Of Warrants
(Xi)</t>
  </si>
  <si>
    <t>B1(h)</t>
  </si>
  <si>
    <t>State industrial development Corporation</t>
  </si>
  <si>
    <t>Provident Fund</t>
  </si>
  <si>
    <t>Pension Fund</t>
  </si>
  <si>
    <t>National Investment Fund</t>
  </si>
  <si>
    <t>Insurance Companies</t>
  </si>
  <si>
    <t>Category / More than 1 percentage</t>
  </si>
  <si>
    <t>No. Of Shares Underlying Outstanding convertible securities and Warrants
(X)</t>
  </si>
  <si>
    <t>B1(i)</t>
  </si>
  <si>
    <t>B2</t>
  </si>
  <si>
    <t>B3(a(i))</t>
  </si>
  <si>
    <t xml:space="preserve">Individuals -  i.Individual shareholders holding nominal share capital up to Rs. 2 lakhs. </t>
  </si>
  <si>
    <t>B3(a(iI))</t>
  </si>
  <si>
    <t>Individuals - ii. Individual shareholders holding nominal share capital in excess of Rs. 2 lakhs.</t>
  </si>
  <si>
    <t xml:space="preserve">
Disclosure of shareholder holding more than 1% of total number of shares
</t>
  </si>
  <si>
    <t>SAURABH VIJAYRAO MAHURKAR</t>
  </si>
  <si>
    <t>ACBPM2486M</t>
  </si>
  <si>
    <t>PURVA S PATIL</t>
  </si>
  <si>
    <t>ARHPP5273G</t>
  </si>
  <si>
    <t>NIKHIL KARKERA</t>
  </si>
  <si>
    <t>ATWPK7418H</t>
  </si>
  <si>
    <t>MAHEEN SAMIR SHAIKH</t>
  </si>
  <si>
    <t>EQOPS2298G</t>
  </si>
  <si>
    <t>IMRAN MUSHTAK SHAIKH</t>
  </si>
  <si>
    <t>BFOPS7970D</t>
  </si>
  <si>
    <t>INDRAJIT YASHWANT SHINDE</t>
  </si>
  <si>
    <t>ASLPS9159D</t>
  </si>
  <si>
    <t>MINAL AMOL KALE</t>
  </si>
  <si>
    <t>AQMPK0845P</t>
  </si>
  <si>
    <t>AMOL KISHOR KALE</t>
  </si>
  <si>
    <t>ADGPK7052F</t>
  </si>
  <si>
    <t>SARANG ARUN LANDGE</t>
  </si>
  <si>
    <t>AIIPL6635Q</t>
  </si>
  <si>
    <t>SUSHMA DEEPAK KANSE</t>
  </si>
  <si>
    <t>AJAPT5008J</t>
  </si>
  <si>
    <t>B3(b)</t>
  </si>
  <si>
    <t>B3(c)</t>
  </si>
  <si>
    <t>B3(d)</t>
  </si>
  <si>
    <t>Employees</t>
  </si>
  <si>
    <t>Enemy Property</t>
  </si>
  <si>
    <t>FCCB</t>
  </si>
  <si>
    <t>Firm</t>
  </si>
  <si>
    <t>Foreign Nationals</t>
  </si>
  <si>
    <t>Foreign Portfolio Investor (Category - III)</t>
  </si>
  <si>
    <t>IEPF</t>
  </si>
  <si>
    <t>LLP</t>
  </si>
  <si>
    <t>Non-Resident Indian (NRI)</t>
  </si>
  <si>
    <t>NSDL or CDSL Transit</t>
  </si>
  <si>
    <t>Others</t>
  </si>
  <si>
    <t>Unclaimed or Suspense or Escrow Account</t>
  </si>
  <si>
    <t>B3(e)</t>
  </si>
  <si>
    <t>GDR</t>
  </si>
  <si>
    <t>GDS</t>
  </si>
  <si>
    <t>ADR</t>
  </si>
  <si>
    <t>ADS</t>
  </si>
  <si>
    <t>SDR</t>
  </si>
  <si>
    <t>Serial No.</t>
  </si>
  <si>
    <t>Bank Name</t>
  </si>
  <si>
    <t>C1</t>
  </si>
  <si>
    <t>C2</t>
  </si>
  <si>
    <t xml:space="preserve">Disclosure of shareholder holding more than 1% of total number of shares
</t>
  </si>
  <si>
    <t xml:space="preserve">Details of Shares which remain unclaimed for Promoter &amp; Promoter Group                    </t>
  </si>
  <si>
    <t>Back</t>
  </si>
  <si>
    <t>083111112104105101032065104109101100032104111108100115032115104097114101115032105110032109111114101032116104097110032111110101032100101109097116032097099099111117110116046032065115032112101114032083069066073032067105114099117108097114032110111046032067073082047067070068047067077068047049051047050048049053032100097116101100032051048032078111118101109098101114032050048049053044032115104097114101104111108100105110103032111102032112114111109111116101114032097110100032112114111109111116101114032103114111117112032105115032116111032098101032099111110115111108105100097116101100032111110032116104101032098097115105115032111102032080065078032040102105114115116032104111108100101114032105110032099097115101032111102032106111105110116032115104097114101104111108100105110103041046032073110032066083069032088066082076032102105108105105110103032115121115116101109044032105102032116104101032115104097114101104111108100105110103032105115032099108117098098101100032116104101110032105116032114101115117108116115032105110032116104101032100105102102101114101110099101032105110032116104101032110117109098101114032111102032115104097114101104111108100101114115032097115032112101114032097099116117097108032115104097114101104111108100105110103032112097116116101114110032097115032097103097105110115116032116104101032110117109098101114032111102032115104097114101104111108100101114115032103101110101114097116101100032098121032066083069032088066082076032102105108105110103032115121115116101109046032072101110099101044032115104097114101104111108100105110103032104097115032098101101110032115104111119110032115101112097114097116101108121032105110032066083069032088066082076032102105108105110103032115121115116101109046032084104101032098114101097107045117112032100101116097105108115032111102032115104097114101104111108100105110103032111102032083111112104105101032065104109101100032097115032111110032051048116104032083101112116101109098101114044032050048049056032105115032097115032117110100101114058010010049046032078097109101032111102032115104097114101104111108100101114115058032040105041032083111112104105101032065104109101100032040105105041032070097114097104032066097114117097059032078111046032111102032115104097114101115058032049053044052055049044048048048032115104097114101115010050046032078097109101032111102032115104097114101104111108100101114115058032040105041032083111112104105101032065104109101100032040105105041032077111110105115104097032065104109101100059032078111046032111102032115104097114101115058032049053044052055049044048048048032115104097114101115010051046032078097109101032111102032115104097114101104111108100101114115058032040105041032083111112104105101032065104109101100032040105105041032083097114097032065104109101100059032078111046032111102032115104097114101115058032049049044051050050044050053048032115104097114101115010052046032078097109101032111102032115104097114101104111108100101114115058032040105041032083111112104105101032065104109101100032040105105041032070097114097104032066097114117097032040105105105041032077111110105115104097032065104109101100059032078111046032111102032115104097114101115058032051044055049055044055053048032115104097114101115</t>
  </si>
  <si>
    <t>082117109097110097032072097109105101100032104111108100115032115104097114101115032105110032109111114101032116104097110032111110101032100101109097116032097099099111117110116046032065115032112101114032083069066073032067105114099117108097114032110111046032067073082047067070068047067077068047049051047050048049053032100097116101100032051048032078111118101109098101114032050048049053044032115104097114101104111108100105110103032111102032112114111109111116101114032097110100032112114111109111116101114032103114111117112032105115032116111032098101032099111110115111108105100097116101100032111110032116104101032098097115105115032111102032080065078032040102105114115116032104111108100101114032105110032099097115101032111102032106111105110116032115104097114101104111108100105110103041046032073110032066083069032088066082076032102105108105105110103032115121115116101109044032105102032116104101032115104097114101104111108100105110103032105115032099108117098098101100032116104101110032105116032114101115117108116115032105110032116104101032100105102102101114101110099101032105110032116104101032110117109098101114032111102032115104097114101104111108100101114115032097115032112101114032097099116117097108032115104097114101104111108100105110103032112097116116101114110032097115032097103097105110115116032116104101032110117109098101114032111102032115104097114101104111108100101114115032103101110101114097116101100032098121032066083069032088066082076032102105108105110103032115121115116101109046032072101110099101044032115104097114101104111108100105110103032104097115032098101101110032115104111119110032115101112097114097116101108121032105110032066083069032088066082076032102105108105110103032115121115116101109046032084104101032098114101097107045117112032100101116097105108115032111102032115104097114101104111108100105110103032097115032111110032051048116104032083101112116101109098101114044032050048049056032105115032097115032117110100101114058010010049046032078097109101032111102032115104097114101104111108100101114058032082117109097110097032072097109105101100059032078111046032111102032115104097114101115058032053044052055050044048048048032115104097114101115010050046032078097109101032111102032115104097114101104111108100101114115058032040105041032082117109097110097032072097109105101100032040105105041032083104105114105110032072097109105101100059032078111046032111102032115104097114101115058032052044052049052044053048048</t>
  </si>
  <si>
    <t>083097109105110097032086097122105114097108108105032104111108100115032115104097114101115032105110032109111114101032116104097110032111110101032100101109097116032097099099111117110116046032065115032112101114032083069066073032067105114099117108097114032110111046032067073082047067070068047067077068047049051047050048049053032100097116101100032051048032078111118101109098101114032050048049053044032115104097114101104111108100105110103032111102032112114111109111116101114032097110100032112114111109111116101114032103114111117112032105115032116111032098101032099111110115111108105100097116101100032111110032116104101032098097115105115032111102032080065078032040102105114115116032104111108100101114032105110032099097115101032111102032106111105110116032115104097114101104111108100105110103041046032073110032066083069032088066082076032102105108105105110103032115121115116101109044032105102032116104101032115104097114101104111108100105110103032105115032099108117098098101100032116104101110032105116032114101115117108116115032105110032116104101032100105102102101114101110099101032105110032116104101032110117109098101114032111102032115104097114101104111108100101114115032097115032112101114032097099116117097108032115104097114101104111108100105110103032112097116116101114110032097115032097103097105110115116032116104101032110117109098101114032111102032115104097114101104111108100101114115032103101110101114097116101100032098121032066083069032088066082076032102105108105110103032115121115116101109046032072101110099101044032115104097114101104111108100105110103032104097115032098101101110032115104111119110032115101112097114097116101108121032105110032066083069032088066082076032102105108105110103032115121115116101109046032084104101032098114101097107045117112032100101116097105108115032111102032115104097114101104111108100105110103032097115032111110032051048116104032083101112116101109098101114044032050048049056032105115032097115032117110100101114058010010049046032078097109101032111102032115104097114101104111108100101114058032083097109105110097032086097122105114097108108105059032078111046032111102032115104097114101115058032049051044053051049044048048048032115104097114101115010050046032078097109101032111102032115104097114101104111108100101114058032040105041032083097109105110097032086097122105114097108108105032040105105041032083104105114105110032072097109105101100059032078111046032111102032115104097114101115058032052044051055056044053048048032115104097114101115</t>
  </si>
  <si>
    <t>075097109105108032072097109105101100032104111108100115032115104097114101115032105110032109111114101032116104097110032111110101032100101109097116032097099099111117110116046032065115032112101114032083069066073032067105114099117108097114032110111046032067073082047067070068047067077068047049051047050048049053032100097116101100032051048032078111118101109098101114032050048049053044032115104097114101104111108100105110103032111102032112114111109111116101114032097110100032112114111109111116101114032103114111117112032105115032116111032098101032099111110115111108105100097116101100032111110032116104101032098097115105115032111102032080065078032040102105114115116032104111108100101114032105110032099097115101032111102032106111105110116032115104097114101104111108100105110103041046032073110032066083069032088066082076032102105108105105110103032115121115116101109044032105102032116104101032115104097114101104111108100105110103032105115032099108117098098101100032116104101110032105116032114101115117108116115032105110032116104101032100105102102101114101110099101032105110032116104101032110117109098101114032111102032115104097114101104111108100101114115032097115032112101114032097099116117097108032115104097114101104111108100105110103032112097116116101114110032097115032097103097105110115116032116104101032110117109098101114032111102032115104097114101104111108100101114115032103101110101114097116101100032098121032066083069032088066082076032102105108105110103032115121115116101109046032072101110099101044032115104097114101104111108100105110103032104097115032098101101110032115104111119110032115101112097114097116101108121032105110032066083069032088066082076032102105108105110103032115121115116101109046032084104101032098114101097107045117112032100101116097105108115032111102032115104097114101104111108100105110103032097115032111110032051048116104032083101112116101109098101114044032050048049056032105115032097115032117110100101114058010010049046032078097109101032111102032115104097114101104111108100101114058032075097109105108032072097109105101100059032078111046032111102032115104097114101115058032054044051053052044048048048032115104097114101115010050046032078097109101032111102032115104097114101104111108100101114115058032040105041032075097109105108032072097109105101100032040105105041032083104105114105110032072097109105101100059032078111046032111102032115104097114101115058032052044052057053044053048048032115104097114101115010051046032078097109101032111102032115104097114101104111108100101114115058032040105041032075097109105108032072097109105101100032040105105041032082117109097110097032072097109105101100032040105105105041032083097109105110097032086097122105114097108108105059032078111046032111102032115104097114101115058032057048044048048048032115104097114101115</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</si>
</sst>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Red]0"/>
    <numFmt numFmtId="165" formatCode="0.00;[Red]0.00"/>
    <numFmt numFmtId="166" formatCode="#,##0.00;[Red]#,##0.00"/>
    <numFmt numFmtId="167" formatCode="_ * #,##0.00_ ;_ * \-#,##0.00_ ;_ * &quot;-&quot;??_ ;_ @_ "/>
  </numFmts>
  <fonts count="68">
    <font>
      <sz val="11.0"/>
      <color theme="1"/>
      <name val="Calibri"/>
      <scheme val="minor"/>
    </font>
    <font>
      <u/>
      <sz val="11.0"/>
      <color theme="10"/>
      <name val="Calibri"/>
    </font>
    <font>
      <b/>
      <sz val="10.0"/>
      <color theme="1"/>
      <name val="Arial"/>
    </font>
    <font/>
    <font>
      <sz val="11.0"/>
      <color theme="1"/>
      <name val="Arial"/>
    </font>
    <font>
      <u/>
      <sz val="11.0"/>
      <color theme="10"/>
      <name val="Calibri"/>
    </font>
    <font>
      <b/>
      <sz val="12.0"/>
      <color rgb="FF000000"/>
      <name val="Times New Roman"/>
    </font>
    <font>
      <sz val="10.0"/>
      <color theme="1"/>
      <name val="Verdana"/>
    </font>
    <font>
      <sz val="10.0"/>
      <color theme="1"/>
      <name val="Times New Roman"/>
    </font>
    <font>
      <u/>
      <sz val="11.0"/>
      <color theme="10"/>
      <name val="Calibri"/>
    </font>
    <font>
      <b/>
      <sz val="12.0"/>
      <color theme="1"/>
      <name val="Times New Roman"/>
    </font>
    <font>
      <u/>
      <sz val="11.0"/>
      <color theme="10"/>
      <name val="Calibri"/>
    </font>
    <font>
      <u/>
      <sz val="11.0"/>
      <color theme="10"/>
      <name val="Calibri"/>
    </font>
    <font>
      <sz val="10.0"/>
      <color rgb="FF000000"/>
      <name val="Verdana"/>
    </font>
    <font>
      <sz val="11.0"/>
      <color theme="1"/>
      <name val="Calibri"/>
    </font>
    <font>
      <b/>
      <sz val="16.0"/>
      <color rgb="FF333333"/>
      <name val="Calibri"/>
    </font>
    <font>
      <b/>
      <sz val="16.0"/>
      <color theme="1"/>
      <name val="Calibri"/>
    </font>
    <font>
      <b/>
      <sz val="12.0"/>
      <color rgb="FF333333"/>
      <name val="Calibri"/>
    </font>
    <font>
      <b/>
      <sz val="11.0"/>
      <color rgb="FF333333"/>
      <name val="Calibri"/>
    </font>
    <font>
      <color theme="1"/>
      <name val="Calibri"/>
      <scheme val="minor"/>
    </font>
    <font>
      <b/>
      <sz val="12.0"/>
      <color theme="1"/>
      <name val="Calibri"/>
    </font>
    <font>
      <b/>
      <sz val="11.0"/>
      <color theme="1"/>
      <name val="Calibri"/>
    </font>
    <font>
      <b/>
      <sz val="14.0"/>
      <color theme="1"/>
      <name val="Calibri"/>
    </font>
    <font>
      <b/>
      <sz val="14.0"/>
      <color theme="0"/>
      <name val="Calibri"/>
    </font>
    <font>
      <sz val="11.0"/>
      <color rgb="FFC55A11"/>
      <name val="Calibri"/>
    </font>
    <font>
      <b/>
      <sz val="11.0"/>
      <color rgb="FFC55A11"/>
      <name val="Calibri"/>
    </font>
    <font>
      <sz val="11.0"/>
      <color rgb="FF2E75B5"/>
      <name val="Calibri"/>
    </font>
    <font>
      <b/>
      <sz val="11.0"/>
      <color rgb="FF2E75B5"/>
      <name val="Calibri"/>
    </font>
    <font>
      <sz val="11.0"/>
      <color rgb="FFFF0000"/>
      <name val="Calibri"/>
    </font>
    <font>
      <b/>
      <sz val="11.0"/>
      <color rgb="FFFF0000"/>
      <name val="Calibri"/>
    </font>
    <font>
      <sz val="11.0"/>
      <color rgb="FF7030A0"/>
      <name val="Calibri"/>
    </font>
    <font>
      <b/>
      <sz val="11.0"/>
      <color rgb="FF7030A0"/>
      <name val="Calibri"/>
    </font>
    <font>
      <u/>
      <sz val="11.0"/>
      <color theme="10"/>
      <name val="Calibri"/>
    </font>
    <font>
      <u/>
      <sz val="11.0"/>
      <color theme="10"/>
      <name val="Calibri"/>
    </font>
    <font>
      <u/>
      <sz val="11.0"/>
      <color theme="10"/>
      <name val="Calibri"/>
    </font>
    <font>
      <u/>
      <sz val="11.0"/>
      <color theme="10"/>
      <name val="Calibri"/>
    </font>
    <font>
      <u/>
      <sz val="11.0"/>
      <color theme="10"/>
      <name val="Calibri"/>
    </font>
    <font>
      <u/>
      <sz val="11.0"/>
      <color theme="10"/>
      <name val="Calibri"/>
    </font>
    <font>
      <u/>
      <sz val="11.0"/>
      <color theme="10"/>
      <name val="Calibri"/>
    </font>
    <font>
      <u/>
      <sz val="11.0"/>
      <color theme="10"/>
      <name val="Calibri"/>
    </font>
    <font>
      <b/>
      <u/>
      <sz val="12.0"/>
      <color rgb="FFFF0000"/>
      <name val="Calibri"/>
    </font>
    <font>
      <u/>
      <sz val="11.0"/>
      <color theme="10"/>
      <name val="Calibri"/>
    </font>
    <font>
      <u/>
      <sz val="11.0"/>
      <color theme="10"/>
      <name val="Calibri"/>
    </font>
    <font>
      <u/>
      <sz val="11.0"/>
      <color theme="10"/>
      <name val="Calibri"/>
    </font>
    <font>
      <u/>
      <sz val="11.0"/>
      <color theme="10"/>
      <name val="Calibri"/>
    </font>
    <font>
      <u/>
      <sz val="11.0"/>
      <color theme="10"/>
      <name val="Calibri"/>
    </font>
    <font>
      <u/>
      <sz val="11.0"/>
      <color theme="10"/>
      <name val="Calibri"/>
    </font>
    <font>
      <u/>
      <sz val="11.0"/>
      <color theme="10"/>
      <name val="Calibri"/>
    </font>
    <font>
      <u/>
      <sz val="11.0"/>
      <color theme="10"/>
      <name val="Calibri"/>
    </font>
    <font>
      <u/>
      <sz val="11.0"/>
      <color theme="10"/>
      <name val="Calibri"/>
    </font>
    <font>
      <sz val="9.0"/>
      <color theme="1"/>
      <name val="Calibri"/>
    </font>
    <font>
      <sz val="10.0"/>
      <color theme="1"/>
      <name val="Calibri"/>
    </font>
    <font>
      <u/>
      <sz val="11.0"/>
      <color theme="1"/>
      <name val="Calibri"/>
    </font>
    <font>
      <b/>
      <u/>
      <sz val="12.0"/>
      <color theme="1"/>
      <name val="Calibri"/>
    </font>
    <font>
      <b/>
      <u/>
      <sz val="12.0"/>
      <color theme="1"/>
      <name val="Calibri"/>
    </font>
    <font>
      <u/>
      <sz val="11.0"/>
      <color theme="1"/>
      <name val="Calibri"/>
    </font>
    <font>
      <u/>
      <sz val="11.0"/>
      <color theme="1"/>
      <name val="Calibri"/>
    </font>
    <font>
      <u/>
      <sz val="11.0"/>
      <color theme="1"/>
      <name val="Calibri"/>
    </font>
    <font>
      <b/>
      <sz val="11.0"/>
      <color rgb="FFD8D8D8"/>
      <name val="Calibri"/>
    </font>
    <font>
      <sz val="11.0"/>
      <color theme="0"/>
      <name val="Calibri"/>
    </font>
    <font>
      <u/>
      <sz val="11.0"/>
      <color theme="10"/>
      <name val="Calibri"/>
    </font>
    <font>
      <u/>
      <sz val="11.0"/>
      <color theme="10"/>
      <name val="Calibri"/>
    </font>
    <font>
      <u/>
      <sz val="11.0"/>
      <color theme="10"/>
      <name val="Calibri"/>
    </font>
    <font>
      <u/>
      <sz val="11.0"/>
      <color theme="10"/>
      <name val="Calibri"/>
    </font>
    <font>
      <sz val="12.0"/>
      <color theme="1"/>
      <name val="Calibri"/>
    </font>
    <font>
      <b/>
      <sz val="11.0"/>
      <color rgb="FF44546A"/>
      <name val="Calibri"/>
    </font>
    <font>
      <u/>
      <sz val="11.0"/>
      <color theme="10"/>
      <name val="Calibri"/>
    </font>
    <font>
      <u/>
      <sz val="11.0"/>
      <color theme="10"/>
      <name val="Calibri"/>
    </font>
  </fonts>
  <fills count="16">
    <fill>
      <patternFill patternType="none"/>
    </fill>
    <fill>
      <patternFill patternType="lightGray"/>
    </fill>
    <fill>
      <patternFill patternType="solid">
        <fgColor rgb="FF99CCFF"/>
        <bgColor rgb="FF99CCFF"/>
      </patternFill>
    </fill>
    <fill>
      <patternFill patternType="solid">
        <fgColor rgb="FFFFFFFF"/>
        <bgColor rgb="FFFFFFFF"/>
      </patternFill>
    </fill>
    <fill>
      <patternFill patternType="solid">
        <fgColor rgb="FF92CDDC"/>
        <bgColor rgb="FF92CDDC"/>
      </patternFill>
    </fill>
    <fill>
      <patternFill patternType="solid">
        <fgColor rgb="FFD9D9D9"/>
        <bgColor rgb="FFD9D9D9"/>
      </patternFill>
    </fill>
    <fill>
      <patternFill patternType="solid">
        <fgColor theme="0"/>
        <bgColor theme="0"/>
      </patternFill>
    </fill>
    <fill>
      <patternFill patternType="solid">
        <fgColor rgb="FFDDEBF5"/>
        <bgColor rgb="FFDDEBF5"/>
      </patternFill>
    </fill>
    <fill>
      <patternFill patternType="solid">
        <fgColor rgb="FFD8D8D8"/>
        <bgColor rgb="FFD8D8D8"/>
      </patternFill>
    </fill>
    <fill>
      <patternFill patternType="solid">
        <fgColor rgb="FFDEEAF6"/>
        <bgColor rgb="FFDEEAF6"/>
      </patternFill>
    </fill>
    <fill>
      <patternFill patternType="solid">
        <fgColor rgb="FFF2F2F2"/>
        <bgColor rgb="FFF2F2F2"/>
      </patternFill>
    </fill>
    <fill>
      <patternFill patternType="solid">
        <fgColor rgb="FFDDEBF7"/>
        <bgColor rgb="FFDDEBF7"/>
      </patternFill>
    </fill>
    <fill>
      <patternFill patternType="solid">
        <fgColor rgb="FF548135"/>
        <bgColor rgb="FF548135"/>
      </patternFill>
    </fill>
    <fill>
      <patternFill patternType="solid">
        <fgColor rgb="FFA8D08D"/>
        <bgColor rgb="FFA8D08D"/>
      </patternFill>
    </fill>
    <fill>
      <patternFill patternType="solid">
        <fgColor rgb="FFFFC000"/>
        <bgColor rgb="FFFFC000"/>
      </patternFill>
    </fill>
    <fill>
      <patternFill patternType="solid">
        <fgColor rgb="FF92CDE1"/>
        <bgColor rgb="FF92CDE1"/>
      </patternFill>
    </fill>
  </fills>
  <borders count="8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right/>
      <top/>
      <bottom/>
    </border>
    <border>
      <left style="thin">
        <color rgb="FF000000"/>
      </left>
      <top/>
      <bottom/>
    </border>
    <border>
      <top/>
      <bottom/>
    </border>
    <border>
      <right style="thin">
        <color rgb="FF000000"/>
      </right>
      <top/>
      <bottom/>
    </border>
    <border>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BDD6EE"/>
      </top>
      <bottom style="thin">
        <color rgb="FFBDD6EE"/>
      </bottom>
    </border>
    <border>
      <left style="thin">
        <color rgb="FF000000"/>
      </left>
      <right style="thin">
        <color rgb="FF000000"/>
      </right>
      <top style="thin">
        <color rgb="FFBDD6EE"/>
      </top>
      <bottom/>
    </border>
    <border>
      <left/>
      <top/>
      <bottom/>
    </border>
    <border>
      <right/>
      <top/>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BDD6EE"/>
      </bottom>
    </border>
    <border>
      <left style="thin">
        <color rgb="FF000000"/>
      </left>
      <right style="thin">
        <color rgb="FF000000"/>
      </right>
      <top style="thin">
        <color rgb="FFBDD6EE"/>
      </top>
    </border>
    <border>
      <left style="thin">
        <color rgb="FF000000"/>
      </left>
      <right style="thin">
        <color rgb="FF000000"/>
      </right>
      <top/>
      <bottom style="thin">
        <color rgb="FFBDD6EE"/>
      </bottom>
    </border>
    <border>
      <left style="thin">
        <color rgb="FF000000"/>
      </left>
      <right style="thin">
        <color rgb="FF000000"/>
      </right>
      <top style="thin">
        <color rgb="FFBDD6EE"/>
      </top>
      <bottom style="thin">
        <color rgb="FF9CC2E5"/>
      </bottom>
    </border>
    <border>
      <left style="thin">
        <color rgb="FF000000"/>
      </left>
      <right style="thin">
        <color rgb="FF000000"/>
      </right>
      <top style="thin">
        <color rgb="FF000000"/>
      </top>
      <bottom style="thin">
        <color rgb="FF9CC2E5"/>
      </bottom>
    </border>
    <border>
      <left style="thin">
        <color rgb="FF000000"/>
      </left>
      <right style="thin">
        <color rgb="FF000000"/>
      </right>
      <top style="thin">
        <color rgb="FFBDD6EE"/>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top/>
      <bottom/>
    </border>
    <border>
      <left/>
      <right style="thin">
        <color rgb="FF000000"/>
      </right>
      <top/>
      <bottom/>
    </border>
    <border>
      <left style="thin">
        <color rgb="FF000000"/>
      </left>
      <right/>
      <top/>
      <bottom style="thin">
        <color rgb="FF000000"/>
      </bottom>
    </border>
    <border>
      <left/>
      <right style="thin">
        <color rgb="FF000000"/>
      </right>
      <top/>
      <bottom style="thin">
        <color rgb="FF000000"/>
      </bottom>
    </border>
    <border>
      <left style="thin">
        <color rgb="FF000000"/>
      </left>
    </border>
    <border>
      <right style="thin">
        <color rgb="FF000000"/>
      </right>
    </border>
    <border>
      <left style="thin">
        <color rgb="FF000000"/>
      </left>
      <right style="thin">
        <color rgb="FF000000"/>
      </right>
      <top style="thin">
        <color rgb="FF000000"/>
      </top>
      <bottom style="thin">
        <color theme="4"/>
      </bottom>
    </border>
    <border>
      <left/>
      <right/>
      <top style="thin">
        <color rgb="FF000000"/>
      </top>
      <bottom style="thin">
        <color theme="4"/>
      </bottom>
    </border>
    <border>
      <left/>
      <right style="thin">
        <color rgb="FF000000"/>
      </right>
      <top style="thin">
        <color rgb="FF000000"/>
      </top>
      <bottom style="thin">
        <color theme="4"/>
      </bottom>
    </border>
    <border>
      <left style="thin">
        <color rgb="FF000000"/>
      </left>
      <right style="thin">
        <color rgb="FF000000"/>
      </right>
      <top style="thin">
        <color theme="4"/>
      </top>
      <bottom style="thin">
        <color theme="4"/>
      </bottom>
    </border>
    <border>
      <left style="thin">
        <color rgb="FF000000"/>
      </left>
      <top style="thin">
        <color rgb="FF000000"/>
      </top>
      <bottom style="thin">
        <color rgb="FF9CC2E5"/>
      </bottom>
    </border>
    <border>
      <right style="thin">
        <color rgb="FF000000"/>
      </right>
      <top style="thin">
        <color theme="4"/>
      </top>
      <bottom style="thin">
        <color theme="4"/>
      </bottom>
    </border>
    <border>
      <left style="thin">
        <color rgb="FF000000"/>
      </left>
      <right style="thin">
        <color rgb="FF000000"/>
      </right>
      <top/>
      <bottom style="thin">
        <color theme="4"/>
      </bottom>
    </border>
    <border>
      <left style="thin">
        <color rgb="FF000000"/>
      </left>
      <top style="thin">
        <color rgb="FF9CC2E5"/>
      </top>
      <bottom style="thin">
        <color rgb="FF9CC2E5"/>
      </bottom>
    </border>
    <border>
      <left style="thin">
        <color rgb="FF000000"/>
      </left>
      <right style="thin">
        <color rgb="FF000000"/>
      </right>
      <top style="thin">
        <color theme="4"/>
      </top>
    </border>
    <border>
      <left style="thin">
        <color rgb="FF000000"/>
      </left>
      <top style="thin">
        <color rgb="FF9CC2E5"/>
      </top>
      <bottom style="thin">
        <color rgb="FF000000"/>
      </bottom>
    </border>
    <border>
      <left style="thin">
        <color rgb="FF000000"/>
      </left>
      <right style="thin">
        <color rgb="FF000000"/>
      </right>
      <top style="thin">
        <color theme="4"/>
      </top>
      <bottom/>
    </border>
    <border>
      <left style="thin">
        <color rgb="FF000000"/>
      </left>
      <right style="thin">
        <color rgb="FF000000"/>
      </right>
      <bottom style="thin">
        <color theme="4"/>
      </bottom>
    </border>
    <border>
      <left/>
      <right/>
      <top style="thin">
        <color rgb="FF000000"/>
      </top>
      <bottom style="thin">
        <color rgb="FF000000"/>
      </bottom>
    </border>
    <border>
      <left style="thin">
        <color rgb="FF000000"/>
      </left>
      <top style="thin">
        <color rgb="FF000000"/>
      </top>
      <bottom style="thin">
        <color rgb="FF2E75B5"/>
      </bottom>
    </border>
    <border>
      <left style="thin">
        <color rgb="FF000000"/>
      </left>
      <top style="thin">
        <color rgb="FF2E75B5"/>
      </top>
      <bottom style="thin">
        <color rgb="FF2E75B5"/>
      </bottom>
    </border>
    <border>
      <left style="thin">
        <color rgb="FF000000"/>
      </left>
      <top style="thin">
        <color rgb="FF2E75B5"/>
      </top>
      <bottom style="thin">
        <color rgb="FF000000"/>
      </bottom>
    </border>
    <border>
      <left style="thin">
        <color rgb="FF000000"/>
      </left>
      <right/>
      <top style="thin">
        <color theme="4"/>
      </top>
      <bottom style="thin">
        <color theme="4"/>
      </bottom>
    </border>
    <border>
      <left/>
      <right/>
      <top style="thin">
        <color theme="4"/>
      </top>
      <bottom style="thin">
        <color theme="4"/>
      </bottom>
    </border>
    <border>
      <left/>
      <right style="thin">
        <color rgb="FF000000"/>
      </right>
      <top style="thin">
        <color theme="4"/>
      </top>
      <bottom style="thin">
        <color theme="4"/>
      </bottom>
    </border>
    <border>
      <left style="thin">
        <color rgb="FF000000"/>
      </left>
      <top style="thin">
        <color theme="4"/>
      </top>
      <bottom style="thin">
        <color theme="4"/>
      </bottom>
    </border>
    <border>
      <top style="thin">
        <color theme="4"/>
      </top>
      <bottom style="thin">
        <color theme="4"/>
      </bottom>
    </border>
    <border>
      <left style="thin">
        <color rgb="FF000000"/>
      </left>
      <top style="thin">
        <color theme="4"/>
      </top>
    </border>
    <border>
      <right style="thin">
        <color rgb="FF000000"/>
      </right>
      <top style="thin">
        <color theme="4"/>
      </top>
    </border>
    <border>
      <left style="thin">
        <color rgb="FF000000"/>
      </left>
      <right style="thin">
        <color rgb="FF000000"/>
      </right>
      <top/>
      <bottom/>
    </border>
    <border>
      <left/>
      <right/>
      <top/>
      <bottom style="thin">
        <color theme="4"/>
      </bottom>
    </border>
    <border>
      <left/>
      <right style="thin">
        <color rgb="FF000000"/>
      </right>
      <top/>
      <bottom style="thin">
        <color theme="4"/>
      </bottom>
    </border>
    <border>
      <left style="thin">
        <color rgb="FF000000"/>
      </left>
      <bottom style="thin">
        <color theme="4"/>
      </bottom>
    </border>
    <border>
      <right style="thin">
        <color rgb="FF000000"/>
      </right>
      <bottom style="thin">
        <color theme="4"/>
      </bottom>
    </border>
    <border>
      <left style="thin">
        <color rgb="FF000000"/>
      </left>
      <right/>
      <top/>
      <bottom style="thin">
        <color theme="4"/>
      </bottom>
    </border>
    <border>
      <bottom style="thin">
        <color rgb="FF2E75B5"/>
      </bottom>
    </border>
    <border>
      <right style="thin">
        <color rgb="FF000000"/>
      </right>
      <top style="thin">
        <color rgb="FF000000"/>
      </top>
      <bottom style="thin">
        <color rgb="FF2E75B5"/>
      </bottom>
    </border>
    <border>
      <left style="thin">
        <color rgb="FF000000"/>
      </left>
      <top style="thin">
        <color theme="4"/>
      </top>
      <bottom style="thin">
        <color rgb="FF000000"/>
      </bottom>
    </border>
    <border>
      <top style="thin">
        <color theme="4"/>
      </top>
      <bottom style="thin">
        <color rgb="FF000000"/>
      </bottom>
    </border>
    <border>
      <right style="thin">
        <color rgb="FF000000"/>
      </right>
      <top style="thin">
        <color theme="4"/>
      </top>
      <bottom style="thin">
        <color rgb="FF000000"/>
      </bottom>
    </border>
    <border>
      <left style="thin">
        <color rgb="FF000000"/>
      </left>
      <right/>
      <top style="thin">
        <color theme="4"/>
      </top>
      <bottom style="thin">
        <color rgb="FF000000"/>
      </bottom>
    </border>
    <border>
      <left/>
      <right/>
      <top style="thin">
        <color theme="4"/>
      </top>
      <bottom style="thin">
        <color rgb="FF000000"/>
      </bottom>
    </border>
    <border>
      <left/>
      <top style="thin">
        <color theme="4"/>
      </top>
      <bottom style="thin">
        <color rgb="FF000000"/>
      </bottom>
    </border>
    <border>
      <bottom style="thin">
        <color rgb="FF000000"/>
      </bottom>
    </border>
    <border>
      <left/>
      <top style="thin">
        <color rgb="FF000000"/>
      </top>
      <bottom style="thin">
        <color rgb="FF000000"/>
      </bottom>
    </border>
    <border>
      <left style="thin">
        <color theme="1"/>
      </left>
      <right style="thin">
        <color theme="1"/>
      </right>
      <top style="thin">
        <color theme="1"/>
      </top>
      <bottom style="thin">
        <color theme="1"/>
      </bottom>
    </border>
    <border>
      <left/>
      <right/>
      <top/>
      <bottom style="thin">
        <color rgb="FF000000"/>
      </bottom>
    </border>
  </borders>
  <cellStyleXfs count="1">
    <xf borderId="0" fillId="0" fontId="0" numFmtId="0" applyAlignment="1" applyFont="1"/>
  </cellStyleXfs>
  <cellXfs count="355">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shrinkToFit="0" vertical="center" wrapText="1"/>
    </xf>
    <xf borderId="2" fillId="0" fontId="3" numFmtId="0" xfId="0" applyBorder="1" applyFont="1"/>
    <xf borderId="3" fillId="0" fontId="3" numFmtId="0" xfId="0" applyBorder="1" applyFont="1"/>
    <xf borderId="4" fillId="3" fontId="4" numFmtId="49" xfId="0" applyAlignment="1" applyBorder="1" applyFill="1" applyFont="1" applyNumberFormat="1">
      <alignment horizontal="center" shrinkToFit="0" vertical="center" wrapText="1"/>
    </xf>
    <xf borderId="1" fillId="0" fontId="5" numFmtId="0" xfId="0" applyAlignment="1" applyBorder="1" applyFont="1">
      <alignment vertical="center"/>
    </xf>
    <xf borderId="1" fillId="2" fontId="6" numFmtId="0" xfId="0" applyAlignment="1" applyBorder="1" applyFont="1">
      <alignment horizontal="center" shrinkToFit="0" vertical="center" wrapText="1"/>
    </xf>
    <xf borderId="5" fillId="3" fontId="7" numFmtId="0" xfId="0" applyAlignment="1" applyBorder="1" applyFont="1">
      <alignment horizontal="left" shrinkToFit="0" vertical="center" wrapText="1"/>
    </xf>
    <xf borderId="6" fillId="0" fontId="3" numFmtId="0" xfId="0" applyBorder="1" applyFont="1"/>
    <xf borderId="7" fillId="0" fontId="3" numFmtId="0" xfId="0" applyBorder="1" applyFont="1"/>
    <xf borderId="8" fillId="3" fontId="7" numFmtId="0" xfId="0" applyAlignment="1" applyBorder="1" applyFont="1">
      <alignment horizontal="left" shrinkToFit="0" vertical="center" wrapText="1"/>
    </xf>
    <xf borderId="9" fillId="0" fontId="3" numFmtId="0" xfId="0" applyBorder="1" applyFont="1"/>
    <xf borderId="10" fillId="0" fontId="3" numFmtId="0" xfId="0" applyBorder="1" applyFont="1"/>
    <xf borderId="11" fillId="3" fontId="8" numFmtId="0" xfId="0" applyAlignment="1" applyBorder="1" applyFont="1">
      <alignment shrinkToFit="0" vertical="center" wrapText="1"/>
    </xf>
    <xf borderId="11" fillId="3" fontId="9" numFmtId="0" xfId="0" applyAlignment="1" applyBorder="1" applyFont="1">
      <alignment shrinkToFit="0" vertical="center" wrapText="1"/>
    </xf>
    <xf borderId="1" fillId="2" fontId="10" numFmtId="0" xfId="0" applyAlignment="1" applyBorder="1" applyFont="1">
      <alignment horizontal="center" shrinkToFit="0" vertical="center" wrapText="1"/>
    </xf>
    <xf borderId="12" fillId="3" fontId="7" numFmtId="0" xfId="0" applyAlignment="1" applyBorder="1" applyFont="1">
      <alignment horizontal="left" shrinkToFit="0" vertical="center" wrapText="1"/>
    </xf>
    <xf borderId="13" fillId="0" fontId="3" numFmtId="0" xfId="0" applyBorder="1" applyFont="1"/>
    <xf borderId="14" fillId="0" fontId="3" numFmtId="0" xfId="0" applyBorder="1" applyFont="1"/>
    <xf borderId="12" fillId="3" fontId="7" numFmtId="0" xfId="0" applyAlignment="1" applyBorder="1" applyFont="1">
      <alignment horizontal="left" vertical="center"/>
    </xf>
    <xf borderId="1" fillId="2" fontId="10" numFmtId="0" xfId="0" applyAlignment="1" applyBorder="1" applyFont="1">
      <alignment horizontal="center" vertical="center"/>
    </xf>
    <xf borderId="4" fillId="3" fontId="7" numFmtId="0" xfId="0" applyAlignment="1" applyBorder="1" applyFont="1">
      <alignment horizontal="center" shrinkToFit="0" vertical="center" wrapText="1"/>
    </xf>
    <xf borderId="1" fillId="3" fontId="7" numFmtId="0" xfId="0" applyAlignment="1" applyBorder="1" applyFont="1">
      <alignment horizontal="left" vertical="center"/>
    </xf>
    <xf borderId="15" fillId="0" fontId="3" numFmtId="0" xfId="0" applyBorder="1" applyFont="1"/>
    <xf borderId="16" fillId="3" fontId="11" numFmtId="0" xfId="0" applyAlignment="1" applyBorder="1" applyFont="1">
      <alignment shrinkToFit="0" vertical="center" wrapText="1"/>
    </xf>
    <xf borderId="11" fillId="3" fontId="7" numFmtId="0" xfId="0" applyAlignment="1" applyBorder="1" applyFont="1">
      <alignment horizontal="left" shrinkToFit="0" vertical="center" wrapText="1"/>
    </xf>
    <xf borderId="11" fillId="3" fontId="12" numFmtId="0" xfId="0" applyAlignment="1" applyBorder="1" applyFont="1">
      <alignment horizontal="left" shrinkToFit="0" vertical="center" wrapText="1"/>
    </xf>
    <xf borderId="1" fillId="3" fontId="13" numFmtId="0" xfId="0" applyAlignment="1" applyBorder="1" applyFont="1">
      <alignment horizontal="left" shrinkToFit="0" vertical="top" wrapText="1"/>
    </xf>
    <xf borderId="5" fillId="3" fontId="13" numFmtId="0" xfId="0" applyAlignment="1" applyBorder="1" applyFont="1">
      <alignment horizontal="left" shrinkToFit="0" vertical="top" wrapText="1"/>
    </xf>
    <xf borderId="5" fillId="3" fontId="13" numFmtId="0" xfId="0" applyAlignment="1" applyBorder="1" applyFont="1">
      <alignment horizontal="left" shrinkToFit="0" vertical="center" wrapText="1"/>
    </xf>
    <xf borderId="1" fillId="3" fontId="7" numFmtId="0" xfId="0" applyAlignment="1" applyBorder="1" applyFont="1">
      <alignment horizontal="left" shrinkToFit="0" vertical="center" wrapText="1"/>
    </xf>
    <xf borderId="0" fillId="0" fontId="14" numFmtId="0" xfId="0" applyFont="1"/>
    <xf borderId="1" fillId="4" fontId="15" numFmtId="0" xfId="0" applyAlignment="1" applyBorder="1" applyFill="1" applyFont="1">
      <alignment horizontal="center" vertical="center"/>
    </xf>
    <xf borderId="17" fillId="0" fontId="14" numFmtId="0" xfId="0" applyAlignment="1" applyBorder="1" applyFont="1">
      <alignment horizontal="left" vertical="center"/>
    </xf>
    <xf borderId="17" fillId="3" fontId="14" numFmtId="49" xfId="0" applyAlignment="1" applyBorder="1" applyFont="1" applyNumberFormat="1">
      <alignment horizontal="center" vertical="center"/>
    </xf>
    <xf borderId="17" fillId="3" fontId="14" numFmtId="0" xfId="0" applyAlignment="1" applyBorder="1" applyFont="1">
      <alignment horizontal="center" vertical="center"/>
    </xf>
    <xf borderId="11" fillId="5" fontId="14" numFmtId="0" xfId="0" applyBorder="1" applyFill="1" applyFont="1"/>
    <xf borderId="11" fillId="3" fontId="14" numFmtId="0" xfId="0" applyBorder="1" applyFont="1"/>
    <xf borderId="17" fillId="0" fontId="14" numFmtId="0" xfId="0" applyAlignment="1" applyBorder="1" applyFont="1">
      <alignment horizontal="left" shrinkToFit="0" vertical="center" wrapText="1"/>
    </xf>
    <xf borderId="18" fillId="5" fontId="14" numFmtId="49" xfId="0" applyAlignment="1" applyBorder="1" applyFont="1" applyNumberFormat="1">
      <alignment horizontal="center" vertical="center"/>
    </xf>
    <xf borderId="11" fillId="6" fontId="14" numFmtId="0" xfId="0" applyBorder="1" applyFill="1" applyFont="1"/>
    <xf borderId="19" fillId="6" fontId="16" numFmtId="0" xfId="0" applyAlignment="1" applyBorder="1" applyFont="1">
      <alignment horizontal="center"/>
    </xf>
    <xf borderId="20" fillId="0" fontId="3" numFmtId="0" xfId="0" applyBorder="1" applyFont="1"/>
    <xf borderId="11" fillId="6" fontId="15" numFmtId="0" xfId="0" applyAlignment="1" applyBorder="1" applyFont="1">
      <alignment horizontal="center" vertical="center"/>
    </xf>
    <xf borderId="11" fillId="6" fontId="14" numFmtId="0" xfId="0" applyAlignment="1" applyBorder="1" applyFont="1">
      <alignment horizontal="center" vertical="center"/>
    </xf>
    <xf borderId="11" fillId="6" fontId="14" numFmtId="0" xfId="0" applyAlignment="1" applyBorder="1" applyFont="1">
      <alignment horizontal="left" vertical="center"/>
    </xf>
    <xf borderId="21" fillId="4" fontId="17" numFmtId="0" xfId="0" applyAlignment="1" applyBorder="1" applyFont="1">
      <alignment horizontal="center" shrinkToFit="0" vertical="center" wrapText="1"/>
    </xf>
    <xf borderId="21" fillId="4" fontId="17" numFmtId="0" xfId="0" applyAlignment="1" applyBorder="1" applyFont="1">
      <alignment horizontal="center" vertical="center"/>
    </xf>
    <xf borderId="4" fillId="4" fontId="18" numFmtId="0" xfId="0" applyAlignment="1" applyBorder="1" applyFont="1">
      <alignment horizontal="center" shrinkToFit="0" vertical="center" wrapText="1"/>
    </xf>
    <xf borderId="22" fillId="0" fontId="14" numFmtId="0" xfId="0" applyAlignment="1" applyBorder="1" applyFont="1">
      <alignment horizontal="center" vertical="center"/>
    </xf>
    <xf borderId="22" fillId="0" fontId="14" numFmtId="0" xfId="0" applyAlignment="1" applyBorder="1" applyFont="1">
      <alignment horizontal="left" shrinkToFit="0" vertical="center" wrapText="1"/>
    </xf>
    <xf borderId="22" fillId="3" fontId="14" numFmtId="0" xfId="0" applyAlignment="1" applyBorder="1" applyFont="1">
      <alignment horizontal="center" vertical="center"/>
    </xf>
    <xf borderId="22" fillId="7" fontId="14" numFmtId="0" xfId="0" applyAlignment="1" applyBorder="1" applyFill="1" applyFont="1">
      <alignment horizontal="center" vertical="center"/>
    </xf>
    <xf borderId="17" fillId="0" fontId="14" numFmtId="0" xfId="0" applyAlignment="1" applyBorder="1" applyFont="1">
      <alignment horizontal="center" vertical="center"/>
    </xf>
    <xf borderId="17" fillId="7" fontId="14" numFmtId="0" xfId="0" applyAlignment="1" applyBorder="1" applyFont="1">
      <alignment horizontal="center" vertical="center"/>
    </xf>
    <xf borderId="18" fillId="7" fontId="14" numFmtId="0" xfId="0" applyAlignment="1" applyBorder="1" applyFont="1">
      <alignment horizontal="center" vertical="center"/>
    </xf>
    <xf borderId="23" fillId="0" fontId="14" numFmtId="0" xfId="0" applyAlignment="1" applyBorder="1" applyFont="1">
      <alignment horizontal="center" vertical="center"/>
    </xf>
    <xf borderId="23" fillId="0" fontId="14" numFmtId="0" xfId="0" applyAlignment="1" applyBorder="1" applyFont="1">
      <alignment horizontal="left" shrinkToFit="0" vertical="center" wrapText="1"/>
    </xf>
    <xf borderId="24" fillId="3" fontId="14" numFmtId="0" xfId="0" applyAlignment="1" applyBorder="1" applyFont="1">
      <alignment horizontal="center" vertical="center"/>
    </xf>
    <xf borderId="24" fillId="7" fontId="14" numFmtId="0" xfId="0" applyAlignment="1" applyBorder="1" applyFont="1">
      <alignment horizontal="center" vertical="center"/>
    </xf>
    <xf borderId="21" fillId="8" fontId="14" numFmtId="0" xfId="0" applyBorder="1" applyFill="1" applyFont="1"/>
    <xf borderId="16" fillId="8" fontId="14" numFmtId="0" xfId="0" applyBorder="1" applyFont="1"/>
    <xf borderId="25" fillId="3" fontId="14" numFmtId="0" xfId="0" applyAlignment="1" applyBorder="1" applyFont="1">
      <alignment horizontal="center" vertical="center"/>
    </xf>
    <xf borderId="25" fillId="7" fontId="14" numFmtId="0" xfId="0" applyAlignment="1" applyBorder="1" applyFont="1">
      <alignment horizontal="center" vertical="center"/>
    </xf>
    <xf borderId="26" fillId="7" fontId="14" numFmtId="0" xfId="0" applyAlignment="1" applyBorder="1" applyFont="1">
      <alignment horizontal="center" vertical="center"/>
    </xf>
    <xf borderId="27" fillId="0" fontId="14" numFmtId="0" xfId="0" applyAlignment="1" applyBorder="1" applyFont="1">
      <alignment horizontal="center" vertical="center"/>
    </xf>
    <xf borderId="27" fillId="0" fontId="14" numFmtId="0" xfId="0" applyAlignment="1" applyBorder="1" applyFont="1">
      <alignment horizontal="left" shrinkToFit="0" vertical="center" wrapText="1"/>
    </xf>
    <xf borderId="28" fillId="3" fontId="14" numFmtId="0" xfId="0" applyAlignment="1" applyBorder="1" applyFont="1">
      <alignment horizontal="center" vertical="center"/>
    </xf>
    <xf borderId="1" fillId="8" fontId="14" numFmtId="0" xfId="0" applyAlignment="1" applyBorder="1" applyFont="1">
      <alignment horizontal="center"/>
    </xf>
    <xf borderId="0" fillId="0" fontId="14" numFmtId="2" xfId="0" applyFont="1" applyNumberFormat="1"/>
    <xf borderId="0" fillId="0" fontId="19" numFmtId="0" xfId="0" applyFont="1"/>
    <xf borderId="1" fillId="4" fontId="20" numFmtId="0" xfId="0" applyAlignment="1" applyBorder="1" applyFont="1">
      <alignment horizontal="left" shrinkToFit="0" vertical="center" wrapText="1"/>
    </xf>
    <xf borderId="1" fillId="9" fontId="20" numFmtId="0" xfId="0" applyAlignment="1" applyBorder="1" applyFill="1" applyFont="1">
      <alignment horizontal="left" shrinkToFit="0" vertical="center" wrapText="1"/>
    </xf>
    <xf borderId="29" fillId="10" fontId="14" numFmtId="0" xfId="0" applyAlignment="1" applyBorder="1" applyFill="1" applyFont="1">
      <alignment horizontal="center" shrinkToFit="0" vertical="center" wrapText="1"/>
    </xf>
    <xf borderId="1" fillId="10" fontId="14" numFmtId="0" xfId="0" applyAlignment="1" applyBorder="1" applyFont="1">
      <alignment horizontal="center" vertical="center"/>
    </xf>
    <xf borderId="30" fillId="10" fontId="14" numFmtId="0" xfId="0" applyAlignment="1" applyBorder="1" applyFont="1">
      <alignment horizontal="center" shrinkToFit="0" vertical="center" wrapText="1"/>
    </xf>
    <xf borderId="31" fillId="0" fontId="3" numFmtId="0" xfId="0" applyBorder="1" applyFont="1"/>
    <xf borderId="32" fillId="0" fontId="3" numFmtId="0" xfId="0" applyBorder="1" applyFont="1"/>
    <xf borderId="33" fillId="0" fontId="3" numFmtId="0" xfId="0" applyBorder="1" applyFont="1"/>
    <xf borderId="34" fillId="0" fontId="3" numFmtId="0" xfId="0" applyBorder="1" applyFont="1"/>
    <xf borderId="35" fillId="0" fontId="3" numFmtId="0" xfId="0" applyBorder="1" applyFont="1"/>
    <xf borderId="4" fillId="10" fontId="14" numFmtId="0" xfId="0" applyAlignment="1" applyBorder="1" applyFont="1">
      <alignment horizontal="center" shrinkToFit="0" vertical="center" wrapText="1"/>
    </xf>
    <xf borderId="4" fillId="10" fontId="14" numFmtId="2" xfId="0" applyAlignment="1" applyBorder="1" applyFont="1" applyNumberFormat="1">
      <alignment horizontal="center" shrinkToFit="0" vertical="center" wrapText="1"/>
    </xf>
    <xf borderId="4" fillId="0" fontId="14" numFmtId="0" xfId="0" applyAlignment="1" applyBorder="1" applyFont="1">
      <alignment horizontal="center"/>
    </xf>
    <xf borderId="4" fillId="0" fontId="14" numFmtId="0" xfId="0" applyAlignment="1" applyBorder="1" applyFont="1">
      <alignment shrinkToFit="0" wrapText="1"/>
    </xf>
    <xf borderId="4" fillId="9" fontId="14" numFmtId="164" xfId="0" applyBorder="1" applyFont="1" applyNumberFormat="1"/>
    <xf borderId="4" fillId="9" fontId="14" numFmtId="165" xfId="0" applyBorder="1" applyFont="1" applyNumberFormat="1"/>
    <xf borderId="4" fillId="9" fontId="14" numFmtId="166" xfId="0" applyBorder="1" applyFont="1" applyNumberFormat="1"/>
    <xf borderId="4" fillId="9" fontId="14" numFmtId="2" xfId="0" applyBorder="1" applyFont="1" applyNumberFormat="1"/>
    <xf borderId="4" fillId="0" fontId="14" numFmtId="0" xfId="0" applyBorder="1" applyFont="1"/>
    <xf borderId="36" fillId="8" fontId="14" numFmtId="167" xfId="0" applyAlignment="1" applyBorder="1" applyFont="1" applyNumberFormat="1">
      <alignment horizontal="right"/>
    </xf>
    <xf borderId="37" fillId="8" fontId="14" numFmtId="167" xfId="0" applyAlignment="1" applyBorder="1" applyFont="1" applyNumberFormat="1">
      <alignment horizontal="right"/>
    </xf>
    <xf borderId="38" fillId="8" fontId="14" numFmtId="167" xfId="0" applyAlignment="1" applyBorder="1" applyFont="1" applyNumberFormat="1">
      <alignment horizontal="right"/>
    </xf>
    <xf borderId="39" fillId="8" fontId="14" numFmtId="167" xfId="0" applyAlignment="1" applyBorder="1" applyFont="1" applyNumberFormat="1">
      <alignment horizontal="right"/>
    </xf>
    <xf borderId="40" fillId="8" fontId="14" numFmtId="167" xfId="0" applyAlignment="1" applyBorder="1" applyFont="1" applyNumberFormat="1">
      <alignment horizontal="right"/>
    </xf>
    <xf borderId="4" fillId="0" fontId="21" numFmtId="0" xfId="0" applyAlignment="1" applyBorder="1" applyFont="1">
      <alignment horizontal="left" shrinkToFit="0" wrapText="1"/>
    </xf>
    <xf borderId="28" fillId="8" fontId="14" numFmtId="167" xfId="0" applyAlignment="1" applyBorder="1" applyFont="1" applyNumberFormat="1">
      <alignment horizontal="right"/>
    </xf>
    <xf borderId="41" fillId="8" fontId="14" numFmtId="167" xfId="0" applyAlignment="1" applyBorder="1" applyFont="1" applyNumberFormat="1">
      <alignment horizontal="right"/>
    </xf>
    <xf borderId="42" fillId="8" fontId="14" numFmtId="167" xfId="0" applyAlignment="1" applyBorder="1" applyFont="1" applyNumberFormat="1">
      <alignment horizontal="right"/>
    </xf>
    <xf borderId="4" fillId="0" fontId="22" numFmtId="0" xfId="0" applyBorder="1" applyFont="1"/>
    <xf borderId="4" fillId="0" fontId="22" numFmtId="0" xfId="0" applyAlignment="1" applyBorder="1" applyFont="1">
      <alignment horizontal="right" shrinkToFit="0" wrapText="1"/>
    </xf>
    <xf borderId="4" fillId="9" fontId="21" numFmtId="164" xfId="0" applyBorder="1" applyFont="1" applyNumberFormat="1"/>
    <xf borderId="4" fillId="11" fontId="21" numFmtId="164" xfId="0" applyBorder="1" applyFill="1" applyFont="1" applyNumberFormat="1"/>
    <xf borderId="4" fillId="9" fontId="21" numFmtId="165" xfId="0" applyBorder="1" applyFont="1" applyNumberFormat="1"/>
    <xf borderId="4" fillId="9" fontId="21" numFmtId="2" xfId="0" applyBorder="1" applyFont="1" applyNumberFormat="1"/>
    <xf borderId="11" fillId="12" fontId="23" numFmtId="0" xfId="0" applyAlignment="1" applyBorder="1" applyFill="1" applyFont="1">
      <alignment horizontal="center" vertical="center"/>
    </xf>
    <xf borderId="11" fillId="13" fontId="23" numFmtId="0" xfId="0" applyBorder="1" applyFill="1" applyFont="1"/>
    <xf borderId="0" fillId="0" fontId="24" numFmtId="0" xfId="0" applyFont="1"/>
    <xf borderId="0" fillId="0" fontId="25" numFmtId="0" xfId="0" applyFont="1"/>
    <xf borderId="0" fillId="0" fontId="21" numFmtId="0" xfId="0" applyFont="1"/>
    <xf borderId="0" fillId="0" fontId="26" numFmtId="0" xfId="0" applyFont="1"/>
    <xf borderId="0" fillId="0" fontId="27" numFmtId="0" xfId="0" applyFont="1"/>
    <xf borderId="0" fillId="0" fontId="28" numFmtId="0" xfId="0" applyFont="1"/>
    <xf borderId="0" fillId="0" fontId="29" numFmtId="0" xfId="0" applyFont="1"/>
    <xf borderId="0" fillId="0" fontId="30" numFmtId="0" xfId="0" applyFont="1"/>
    <xf borderId="0" fillId="0" fontId="31" numFmtId="0" xfId="0" applyFont="1"/>
    <xf borderId="0" fillId="0" fontId="14" numFmtId="1" xfId="0" applyFont="1" applyNumberFormat="1"/>
    <xf borderId="29" fillId="10" fontId="14" numFmtId="0" xfId="0" applyAlignment="1" applyBorder="1" applyFont="1">
      <alignment horizontal="center" vertical="center"/>
    </xf>
    <xf borderId="29" fillId="10" fontId="14" numFmtId="1" xfId="0" applyAlignment="1" applyBorder="1" applyFont="1" applyNumberFormat="1">
      <alignment horizontal="center" shrinkToFit="0" vertical="center" wrapText="1"/>
    </xf>
    <xf borderId="29" fillId="10" fontId="14" numFmtId="2" xfId="0" applyAlignment="1" applyBorder="1" applyFont="1" applyNumberFormat="1">
      <alignment horizontal="center" shrinkToFit="0" vertical="center" wrapText="1"/>
    </xf>
    <xf borderId="43" fillId="0" fontId="3" numFmtId="0" xfId="0" applyBorder="1" applyFont="1"/>
    <xf borderId="44" fillId="0" fontId="3" numFmtId="0" xfId="0" applyBorder="1" applyFont="1"/>
    <xf borderId="4" fillId="10" fontId="14" numFmtId="1" xfId="0" applyAlignment="1" applyBorder="1" applyFont="1" applyNumberFormat="1">
      <alignment horizontal="center" shrinkToFit="0" vertical="center" wrapText="1"/>
    </xf>
    <xf borderId="38" fillId="4" fontId="20" numFmtId="49" xfId="0" applyAlignment="1" applyBorder="1" applyFont="1" applyNumberFormat="1">
      <alignment horizontal="center" vertical="center"/>
    </xf>
    <xf borderId="5" fillId="4" fontId="20" numFmtId="0" xfId="0" applyAlignment="1" applyBorder="1" applyFont="1">
      <alignment horizontal="left" shrinkToFit="0" vertical="center" wrapText="1"/>
    </xf>
    <xf borderId="38" fillId="4" fontId="20" numFmtId="1" xfId="0" applyAlignment="1" applyBorder="1" applyFont="1" applyNumberFormat="1">
      <alignment horizontal="center" vertical="center"/>
    </xf>
    <xf borderId="45" fillId="0" fontId="21" numFmtId="49" xfId="0" applyAlignment="1" applyBorder="1" applyFont="1" applyNumberFormat="1">
      <alignment horizontal="center" vertical="center"/>
    </xf>
    <xf borderId="36" fillId="14" fontId="21" numFmtId="0" xfId="0" applyAlignment="1" applyBorder="1" applyFill="1" applyFont="1">
      <alignment vertical="center"/>
    </xf>
    <xf borderId="46" fillId="14" fontId="21" numFmtId="0" xfId="0" applyAlignment="1" applyBorder="1" applyFont="1">
      <alignment vertical="center"/>
    </xf>
    <xf borderId="46" fillId="14" fontId="21" numFmtId="1" xfId="0" applyAlignment="1" applyBorder="1" applyFont="1" applyNumberFormat="1">
      <alignment vertical="center"/>
    </xf>
    <xf borderId="46" fillId="14" fontId="21" numFmtId="2" xfId="0" applyAlignment="1" applyBorder="1" applyFont="1" applyNumberFormat="1">
      <alignment vertical="center"/>
    </xf>
    <xf borderId="47" fillId="14" fontId="21" numFmtId="1" xfId="0" applyAlignment="1" applyBorder="1" applyFont="1" applyNumberFormat="1">
      <alignment vertical="center"/>
    </xf>
    <xf borderId="48" fillId="0" fontId="14" numFmtId="49" xfId="0" applyAlignment="1" applyBorder="1" applyFont="1" applyNumberFormat="1">
      <alignment horizontal="center" vertical="center"/>
    </xf>
    <xf borderId="49" fillId="0" fontId="32" numFmtId="0" xfId="0" applyAlignment="1" applyBorder="1" applyFont="1">
      <alignment horizontal="left" vertical="center"/>
    </xf>
    <xf borderId="50" fillId="0" fontId="33" numFmtId="0" xfId="0" applyAlignment="1" applyBorder="1" applyFont="1">
      <alignment vertical="center"/>
    </xf>
    <xf borderId="51" fillId="7" fontId="14" numFmtId="1" xfId="0" applyAlignment="1" applyBorder="1" applyFont="1" applyNumberFormat="1">
      <alignment horizontal="right" vertical="center"/>
    </xf>
    <xf borderId="48" fillId="7" fontId="14" numFmtId="1" xfId="0" applyBorder="1" applyFont="1" applyNumberFormat="1"/>
    <xf borderId="48" fillId="7" fontId="14" numFmtId="164" xfId="0" applyBorder="1" applyFont="1" applyNumberFormat="1"/>
    <xf borderId="48" fillId="7" fontId="14" numFmtId="165" xfId="0" applyBorder="1" applyFont="1" applyNumberFormat="1"/>
    <xf borderId="48" fillId="7" fontId="14" numFmtId="2" xfId="0" applyBorder="1" applyFont="1" applyNumberFormat="1"/>
    <xf borderId="48" fillId="7" fontId="14" numFmtId="165" xfId="0" applyAlignment="1" applyBorder="1" applyFont="1" applyNumberFormat="1">
      <alignment horizontal="right"/>
    </xf>
    <xf borderId="48" fillId="0" fontId="14" numFmtId="0" xfId="0" applyAlignment="1" applyBorder="1" applyFont="1">
      <alignment horizontal="center" vertical="center"/>
    </xf>
    <xf borderId="52" fillId="0" fontId="34" numFmtId="0" xfId="0" applyAlignment="1" applyBorder="1" applyFont="1">
      <alignment horizontal="left" vertical="center"/>
    </xf>
    <xf borderId="48" fillId="7" fontId="14" numFmtId="1" xfId="0" applyAlignment="1" applyBorder="1" applyFont="1" applyNumberFormat="1">
      <alignment horizontal="right" vertical="center"/>
    </xf>
    <xf borderId="48" fillId="7" fontId="14" numFmtId="0" xfId="0" applyBorder="1" applyFont="1"/>
    <xf borderId="53" fillId="0" fontId="14" numFmtId="49" xfId="0" applyAlignment="1" applyBorder="1" applyFont="1" applyNumberFormat="1">
      <alignment horizontal="center" vertical="center"/>
    </xf>
    <xf borderId="54" fillId="0" fontId="35" numFmtId="0" xfId="0" applyAlignment="1" applyBorder="1" applyFont="1">
      <alignment horizontal="left" vertical="center"/>
    </xf>
    <xf borderId="55" fillId="7" fontId="14" numFmtId="1" xfId="0" applyBorder="1" applyFont="1" applyNumberFormat="1"/>
    <xf borderId="55" fillId="7" fontId="14" numFmtId="164" xfId="0" applyBorder="1" applyFont="1" applyNumberFormat="1"/>
    <xf borderId="55" fillId="7" fontId="14" numFmtId="165" xfId="0" applyBorder="1" applyFont="1" applyNumberFormat="1"/>
    <xf borderId="55" fillId="7" fontId="14" numFmtId="165" xfId="0" applyAlignment="1" applyBorder="1" applyFont="1" applyNumberFormat="1">
      <alignment horizontal="right"/>
    </xf>
    <xf borderId="1" fillId="10" fontId="21" numFmtId="0" xfId="0" applyAlignment="1" applyBorder="1" applyFont="1">
      <alignment horizontal="right"/>
    </xf>
    <xf borderId="4" fillId="9" fontId="14" numFmtId="1" xfId="0" applyBorder="1" applyFont="1" applyNumberFormat="1"/>
    <xf borderId="4" fillId="9" fontId="14" numFmtId="0" xfId="0" applyBorder="1" applyFont="1"/>
    <xf borderId="4" fillId="11" fontId="14" numFmtId="165" xfId="0" applyBorder="1" applyFont="1" applyNumberFormat="1"/>
    <xf borderId="4" fillId="7" fontId="14" numFmtId="165" xfId="0" applyAlignment="1" applyBorder="1" applyFont="1" applyNumberFormat="1">
      <alignment horizontal="right"/>
    </xf>
    <xf borderId="4" fillId="7" fontId="14" numFmtId="165" xfId="0" applyBorder="1" applyFont="1" applyNumberFormat="1"/>
    <xf borderId="56" fillId="0" fontId="21" numFmtId="49" xfId="0" applyAlignment="1" applyBorder="1" applyFont="1" applyNumberFormat="1">
      <alignment horizontal="center" vertical="center"/>
    </xf>
    <xf borderId="21" fillId="14" fontId="21" numFmtId="0" xfId="0" applyAlignment="1" applyBorder="1" applyFont="1">
      <alignment vertical="center"/>
    </xf>
    <xf borderId="57" fillId="14" fontId="21" numFmtId="0" xfId="0" applyAlignment="1" applyBorder="1" applyFont="1">
      <alignment vertical="center"/>
    </xf>
    <xf borderId="57" fillId="14" fontId="21" numFmtId="1" xfId="0" applyAlignment="1" applyBorder="1" applyFont="1" applyNumberFormat="1">
      <alignment vertical="center"/>
    </xf>
    <xf borderId="57" fillId="14" fontId="21" numFmtId="2" xfId="0" applyAlignment="1" applyBorder="1" applyFont="1" applyNumberFormat="1">
      <alignment vertical="center"/>
    </xf>
    <xf borderId="16" fillId="14" fontId="21" numFmtId="1" xfId="0" applyAlignment="1" applyBorder="1" applyFont="1" applyNumberFormat="1">
      <alignment vertical="center"/>
    </xf>
    <xf borderId="58" fillId="0" fontId="36" numFmtId="0" xfId="0" applyAlignment="1" applyBorder="1" applyFont="1">
      <alignment horizontal="left" shrinkToFit="0" vertical="center" wrapText="1"/>
    </xf>
    <xf borderId="51" fillId="7" fontId="14" numFmtId="0" xfId="0" applyAlignment="1" applyBorder="1" applyFont="1">
      <alignment horizontal="right" vertical="center"/>
    </xf>
    <xf borderId="51" fillId="7" fontId="14" numFmtId="165" xfId="0" applyBorder="1" applyFont="1" applyNumberFormat="1"/>
    <xf borderId="51" fillId="7" fontId="14" numFmtId="165" xfId="0" applyAlignment="1" applyBorder="1" applyFont="1" applyNumberFormat="1">
      <alignment horizontal="right" vertical="center"/>
    </xf>
    <xf borderId="51" fillId="7" fontId="14" numFmtId="165" xfId="0" applyAlignment="1" applyBorder="1" applyFont="1" applyNumberFormat="1">
      <alignment horizontal="right"/>
    </xf>
    <xf borderId="59" fillId="0" fontId="37" numFmtId="0" xfId="0" applyAlignment="1" applyBorder="1" applyFont="1">
      <alignment horizontal="left" vertical="center"/>
    </xf>
    <xf borderId="48" fillId="7" fontId="14" numFmtId="0" xfId="0" applyAlignment="1" applyBorder="1" applyFont="1">
      <alignment horizontal="right" vertical="center"/>
    </xf>
    <xf borderId="48" fillId="7" fontId="14" numFmtId="165" xfId="0" applyAlignment="1" applyBorder="1" applyFont="1" applyNumberFormat="1">
      <alignment horizontal="right" vertical="center"/>
    </xf>
    <xf borderId="53" fillId="0" fontId="14" numFmtId="0" xfId="0" applyAlignment="1" applyBorder="1" applyFont="1">
      <alignment horizontal="center" vertical="center"/>
    </xf>
    <xf borderId="60" fillId="0" fontId="38" numFmtId="0" xfId="0" applyAlignment="1" applyBorder="1" applyFont="1">
      <alignment horizontal="left" vertical="center"/>
    </xf>
    <xf borderId="55" fillId="7" fontId="14" numFmtId="1" xfId="0" applyAlignment="1" applyBorder="1" applyFont="1" applyNumberFormat="1">
      <alignment horizontal="right" vertical="center"/>
    </xf>
    <xf borderId="55" fillId="7" fontId="14" numFmtId="0" xfId="0" applyAlignment="1" applyBorder="1" applyFont="1">
      <alignment horizontal="right" vertical="center"/>
    </xf>
    <xf borderId="55" fillId="7" fontId="14" numFmtId="165" xfId="0" applyAlignment="1" applyBorder="1" applyFont="1" applyNumberFormat="1">
      <alignment horizontal="right" vertical="center"/>
    </xf>
    <xf borderId="4" fillId="7" fontId="14" numFmtId="1" xfId="0" applyBorder="1" applyFont="1" applyNumberFormat="1"/>
    <xf borderId="4" fillId="7" fontId="14" numFmtId="0" xfId="0" applyBorder="1" applyFont="1"/>
    <xf borderId="4" fillId="7" fontId="14" numFmtId="2" xfId="0" applyBorder="1" applyFont="1" applyNumberFormat="1"/>
    <xf borderId="4" fillId="11" fontId="14" numFmtId="1" xfId="0" applyBorder="1" applyFont="1" applyNumberFormat="1"/>
    <xf borderId="1" fillId="10" fontId="21" numFmtId="0" xfId="0" applyAlignment="1" applyBorder="1" applyFont="1">
      <alignment horizontal="right" shrinkToFit="0" wrapText="1"/>
    </xf>
    <xf borderId="56" fillId="0" fontId="14" numFmtId="0" xfId="0" applyBorder="1" applyFont="1"/>
    <xf borderId="0" fillId="0" fontId="39" numFmtId="0" xfId="0" applyAlignment="1" applyFont="1">
      <alignment horizontal="left" vertical="center"/>
    </xf>
    <xf borderId="48" fillId="4" fontId="20" numFmtId="49" xfId="0" applyAlignment="1" applyBorder="1" applyFont="1" applyNumberFormat="1">
      <alignment horizontal="center" vertical="center"/>
    </xf>
    <xf borderId="61" fillId="4" fontId="20" numFmtId="0" xfId="0" applyAlignment="1" applyBorder="1" applyFont="1">
      <alignment shrinkToFit="0" vertical="center" wrapText="1"/>
    </xf>
    <xf borderId="62" fillId="4" fontId="20" numFmtId="0" xfId="0" applyAlignment="1" applyBorder="1" applyFont="1">
      <alignment shrinkToFit="0" vertical="center" wrapText="1"/>
    </xf>
    <xf borderId="62" fillId="4" fontId="40" numFmtId="1" xfId="0" applyAlignment="1" applyBorder="1" applyFont="1" applyNumberFormat="1">
      <alignment vertical="center"/>
    </xf>
    <xf borderId="62" fillId="4" fontId="20" numFmtId="1" xfId="0" applyAlignment="1" applyBorder="1" applyFont="1" applyNumberFormat="1">
      <alignment shrinkToFit="0" vertical="center" wrapText="1"/>
    </xf>
    <xf borderId="63" fillId="4" fontId="20" numFmtId="1" xfId="0" applyAlignment="1" applyBorder="1" applyFont="1" applyNumberFormat="1">
      <alignment horizontal="center" vertical="center"/>
    </xf>
    <xf borderId="48" fillId="0" fontId="21" numFmtId="49" xfId="0" applyAlignment="1" applyBorder="1" applyFont="1" applyNumberFormat="1">
      <alignment horizontal="center" vertical="center"/>
    </xf>
    <xf borderId="64" fillId="14" fontId="21" numFmtId="0" xfId="0" applyAlignment="1" applyBorder="1" applyFont="1">
      <alignment horizontal="left" vertical="center"/>
    </xf>
    <xf borderId="65" fillId="0" fontId="3" numFmtId="0" xfId="0" applyBorder="1" applyFont="1"/>
    <xf borderId="50" fillId="0" fontId="3" numFmtId="0" xfId="0" applyBorder="1" applyFont="1"/>
    <xf borderId="58" fillId="0" fontId="41" numFmtId="0" xfId="0" applyAlignment="1" applyBorder="1" applyFont="1">
      <alignment horizontal="left" vertical="center"/>
    </xf>
    <xf borderId="48" fillId="3" fontId="14" numFmtId="1" xfId="0" applyAlignment="1" applyBorder="1" applyFont="1" applyNumberFormat="1">
      <alignment horizontal="right"/>
    </xf>
    <xf borderId="48" fillId="3" fontId="14" numFmtId="164" xfId="0" applyAlignment="1" applyBorder="1" applyFont="1" applyNumberFormat="1">
      <alignment horizontal="right"/>
    </xf>
    <xf borderId="48" fillId="7" fontId="14" numFmtId="164" xfId="0" applyAlignment="1" applyBorder="1" applyFont="1" applyNumberFormat="1">
      <alignment horizontal="right" vertical="center"/>
    </xf>
    <xf borderId="66" fillId="8" fontId="14" numFmtId="1" xfId="0" applyAlignment="1" applyBorder="1" applyFont="1" applyNumberFormat="1">
      <alignment horizontal="center" vertical="center"/>
    </xf>
    <xf borderId="67" fillId="0" fontId="3" numFmtId="0" xfId="0" applyBorder="1" applyFont="1"/>
    <xf borderId="4" fillId="7" fontId="14" numFmtId="165" xfId="0" applyAlignment="1" applyBorder="1" applyFont="1" applyNumberFormat="1">
      <alignment horizontal="right" vertical="center"/>
    </xf>
    <xf borderId="32" fillId="0" fontId="21" numFmtId="49" xfId="0" applyAlignment="1" applyBorder="1" applyFont="1" applyNumberFormat="1">
      <alignment horizontal="center" vertical="center"/>
    </xf>
    <xf borderId="0" fillId="0" fontId="42" numFmtId="0" xfId="0" applyAlignment="1" applyFont="1">
      <alignment horizontal="left" shrinkToFit="0" vertical="center" wrapText="1"/>
    </xf>
    <xf borderId="16" fillId="14" fontId="43" numFmtId="0" xfId="0" applyAlignment="1" applyBorder="1" applyFont="1">
      <alignment horizontal="left" shrinkToFit="0" vertical="center" wrapText="1"/>
    </xf>
    <xf borderId="68" fillId="7" fontId="14" numFmtId="1" xfId="0" applyAlignment="1" applyBorder="1" applyFont="1" applyNumberFormat="1">
      <alignment horizontal="right"/>
    </xf>
    <xf borderId="68" fillId="7" fontId="14" numFmtId="165" xfId="0" applyBorder="1" applyFont="1" applyNumberFormat="1"/>
    <xf borderId="68" fillId="7" fontId="14" numFmtId="1" xfId="0" applyAlignment="1" applyBorder="1" applyFont="1" applyNumberFormat="1">
      <alignment horizontal="right" vertical="center"/>
    </xf>
    <xf borderId="68" fillId="7" fontId="14" numFmtId="0" xfId="0" applyAlignment="1" applyBorder="1" applyFont="1">
      <alignment horizontal="right" vertical="center"/>
    </xf>
    <xf borderId="68" fillId="7" fontId="14" numFmtId="165" xfId="0" applyAlignment="1" applyBorder="1" applyFont="1" applyNumberFormat="1">
      <alignment horizontal="right"/>
    </xf>
    <xf borderId="39" fillId="14" fontId="21" numFmtId="0" xfId="0" applyAlignment="1" applyBorder="1" applyFont="1">
      <alignment vertical="center"/>
    </xf>
    <xf borderId="69" fillId="14" fontId="21" numFmtId="0" xfId="0" applyAlignment="1" applyBorder="1" applyFont="1">
      <alignment vertical="center"/>
    </xf>
    <xf borderId="69" fillId="14" fontId="21" numFmtId="1" xfId="0" applyAlignment="1" applyBorder="1" applyFont="1" applyNumberFormat="1">
      <alignment vertical="center"/>
    </xf>
    <xf borderId="69" fillId="14" fontId="21" numFmtId="2" xfId="0" applyAlignment="1" applyBorder="1" applyFont="1" applyNumberFormat="1">
      <alignment vertical="center"/>
    </xf>
    <xf borderId="70" fillId="14" fontId="21" numFmtId="0" xfId="0" applyAlignment="1" applyBorder="1" applyFont="1">
      <alignment vertical="center"/>
    </xf>
    <xf borderId="51" fillId="14" fontId="21" numFmtId="1" xfId="0" applyAlignment="1" applyBorder="1" applyFont="1" applyNumberFormat="1">
      <alignment vertical="center"/>
    </xf>
    <xf borderId="48" fillId="6" fontId="14" numFmtId="0" xfId="0" applyBorder="1" applyFont="1"/>
    <xf borderId="48" fillId="7" fontId="14" numFmtId="1" xfId="0" applyAlignment="1" applyBorder="1" applyFont="1" applyNumberFormat="1">
      <alignment horizontal="right"/>
    </xf>
    <xf borderId="59" fillId="0" fontId="44" numFmtId="0" xfId="0" applyAlignment="1" applyBorder="1" applyFont="1">
      <alignment horizontal="left" shrinkToFit="0" wrapText="1"/>
    </xf>
    <xf borderId="48" fillId="7" fontId="14" numFmtId="0" xfId="0" applyAlignment="1" applyBorder="1" applyFont="1">
      <alignment horizontal="right"/>
    </xf>
    <xf borderId="59" fillId="0" fontId="45" numFmtId="0" xfId="0" applyAlignment="1" applyBorder="1" applyFont="1">
      <alignment horizontal="left" shrinkToFit="0" vertical="center" wrapText="1"/>
    </xf>
    <xf borderId="55" fillId="6" fontId="14" numFmtId="0" xfId="0" applyBorder="1" applyFont="1"/>
    <xf borderId="55" fillId="7" fontId="14" numFmtId="1" xfId="0" applyAlignment="1" applyBorder="1" applyFont="1" applyNumberFormat="1">
      <alignment horizontal="right"/>
    </xf>
    <xf borderId="4" fillId="9" fontId="14" numFmtId="1" xfId="0" applyAlignment="1" applyBorder="1" applyFont="1" applyNumberFormat="1">
      <alignment horizontal="right"/>
    </xf>
    <xf borderId="4" fillId="11" fontId="14" numFmtId="165" xfId="0" applyAlignment="1" applyBorder="1" applyFont="1" applyNumberFormat="1">
      <alignment horizontal="right"/>
    </xf>
    <xf borderId="4" fillId="7" fontId="14" numFmtId="1" xfId="0" applyAlignment="1" applyBorder="1" applyFont="1" applyNumberFormat="1">
      <alignment horizontal="right"/>
    </xf>
    <xf borderId="71" fillId="0" fontId="3" numFmtId="0" xfId="0" applyBorder="1" applyFont="1"/>
    <xf borderId="72" fillId="0" fontId="3" numFmtId="0" xfId="0" applyBorder="1" applyFont="1"/>
    <xf borderId="73" fillId="6" fontId="21" numFmtId="0" xfId="0" applyAlignment="1" applyBorder="1" applyFont="1">
      <alignment shrinkToFit="0" wrapText="1"/>
    </xf>
    <xf borderId="74" fillId="0" fontId="46" numFmtId="0" xfId="0" applyAlignment="1" applyBorder="1" applyFont="1">
      <alignment horizontal="left" vertical="center"/>
    </xf>
    <xf borderId="74" fillId="0" fontId="14" numFmtId="0" xfId="0" applyBorder="1" applyFont="1"/>
    <xf borderId="74" fillId="0" fontId="14" numFmtId="1" xfId="0" applyBorder="1" applyFont="1" applyNumberFormat="1"/>
    <xf borderId="75" fillId="0" fontId="14" numFmtId="1" xfId="0" applyBorder="1" applyFont="1" applyNumberFormat="1"/>
    <xf borderId="61" fillId="6" fontId="21" numFmtId="0" xfId="0" applyAlignment="1" applyBorder="1" applyFont="1">
      <alignment shrinkToFit="0" wrapText="1"/>
    </xf>
    <xf borderId="72" fillId="0" fontId="14" numFmtId="1" xfId="0" applyBorder="1" applyFont="1" applyNumberFormat="1"/>
    <xf borderId="64" fillId="4" fontId="20" numFmtId="0" xfId="0" applyAlignment="1" applyBorder="1" applyFont="1">
      <alignment horizontal="left" shrinkToFit="0" vertical="center" wrapText="1"/>
    </xf>
    <xf borderId="48" fillId="0" fontId="21" numFmtId="49" xfId="0" applyBorder="1" applyFont="1" applyNumberFormat="1"/>
    <xf borderId="11" fillId="14" fontId="47" numFmtId="0" xfId="0" applyAlignment="1" applyBorder="1" applyFont="1">
      <alignment horizontal="left" shrinkToFit="0" vertical="center" wrapText="1"/>
    </xf>
    <xf borderId="48" fillId="8" fontId="14" numFmtId="165" xfId="0" applyAlignment="1" applyBorder="1" applyFont="1" applyNumberFormat="1">
      <alignment horizontal="right"/>
    </xf>
    <xf borderId="48" fillId="8" fontId="14" numFmtId="167" xfId="0" applyAlignment="1" applyBorder="1" applyFont="1" applyNumberFormat="1">
      <alignment horizontal="right"/>
    </xf>
    <xf borderId="66" fillId="8" fontId="14" numFmtId="0" xfId="0" applyAlignment="1" applyBorder="1" applyFont="1">
      <alignment horizontal="right"/>
    </xf>
    <xf borderId="64" fillId="10" fontId="21" numFmtId="0" xfId="0" applyAlignment="1" applyBorder="1" applyFont="1">
      <alignment horizontal="right" shrinkToFit="0" wrapText="1"/>
    </xf>
    <xf borderId="48" fillId="9" fontId="14" numFmtId="1" xfId="0" applyAlignment="1" applyBorder="1" applyFont="1" applyNumberFormat="1">
      <alignment horizontal="right"/>
    </xf>
    <xf borderId="48" fillId="9" fontId="21" numFmtId="2" xfId="0" applyAlignment="1" applyBorder="1" applyFont="1" applyNumberFormat="1">
      <alignment horizontal="right"/>
    </xf>
    <xf borderId="48" fillId="9" fontId="21" numFmtId="1" xfId="0" applyAlignment="1" applyBorder="1" applyFont="1" applyNumberFormat="1">
      <alignment horizontal="right"/>
    </xf>
    <xf borderId="64" fillId="10" fontId="21" numFmtId="0" xfId="0" applyAlignment="1" applyBorder="1" applyFont="1">
      <alignment horizontal="right"/>
    </xf>
    <xf borderId="48" fillId="11" fontId="14" numFmtId="165" xfId="0" applyAlignment="1" applyBorder="1" applyFont="1" applyNumberFormat="1">
      <alignment horizontal="right"/>
    </xf>
    <xf borderId="48" fillId="9" fontId="14" numFmtId="2" xfId="0" applyAlignment="1" applyBorder="1" applyFont="1" applyNumberFormat="1">
      <alignment horizontal="right"/>
    </xf>
    <xf borderId="48" fillId="11" fontId="14" numFmtId="167" xfId="0" applyAlignment="1" applyBorder="1" applyFont="1" applyNumberFormat="1">
      <alignment horizontal="right"/>
    </xf>
    <xf borderId="76" fillId="10" fontId="20" numFmtId="0" xfId="0" applyAlignment="1" applyBorder="1" applyFont="1">
      <alignment horizontal="right" vertical="center"/>
    </xf>
    <xf borderId="77" fillId="0" fontId="3" numFmtId="0" xfId="0" applyBorder="1" applyFont="1"/>
    <xf borderId="78" fillId="0" fontId="3" numFmtId="0" xfId="0" applyBorder="1" applyFont="1"/>
    <xf borderId="76" fillId="6" fontId="21" numFmtId="0" xfId="0" applyAlignment="1" applyBorder="1" applyFont="1">
      <alignment horizontal="center" vertical="center"/>
    </xf>
    <xf borderId="79" fillId="10" fontId="21" numFmtId="1" xfId="0" applyAlignment="1" applyBorder="1" applyFont="1" applyNumberFormat="1">
      <alignment vertical="center"/>
    </xf>
    <xf borderId="80" fillId="10" fontId="21" numFmtId="0" xfId="0" applyAlignment="1" applyBorder="1" applyFont="1">
      <alignment vertical="center"/>
    </xf>
    <xf borderId="80" fillId="10" fontId="21" numFmtId="1" xfId="0" applyAlignment="1" applyBorder="1" applyFont="1" applyNumberFormat="1">
      <alignment vertical="center"/>
    </xf>
    <xf borderId="81" fillId="10" fontId="14" numFmtId="4" xfId="0" applyAlignment="1" applyBorder="1" applyFont="1" applyNumberFormat="1">
      <alignment horizontal="center" vertical="center"/>
    </xf>
    <xf borderId="76" fillId="3" fontId="21" numFmtId="0" xfId="0" applyAlignment="1" applyBorder="1" applyFont="1">
      <alignment horizontal="center" vertical="center"/>
    </xf>
    <xf borderId="1" fillId="10" fontId="14" numFmtId="0" xfId="0" applyAlignment="1" applyBorder="1" applyFont="1">
      <alignment horizontal="center" shrinkToFit="0" vertical="center" wrapText="1"/>
    </xf>
    <xf borderId="4" fillId="4" fontId="20" numFmtId="49" xfId="0" applyAlignment="1" applyBorder="1" applyFont="1" applyNumberFormat="1">
      <alignment horizontal="center" vertical="center"/>
    </xf>
    <xf borderId="21" fillId="15" fontId="20" numFmtId="0" xfId="0" applyAlignment="1" applyBorder="1" applyFill="1" applyFont="1">
      <alignment horizontal="left" vertical="center"/>
    </xf>
    <xf borderId="57" fillId="4" fontId="20" numFmtId="0" xfId="0" applyAlignment="1" applyBorder="1" applyFont="1">
      <alignment shrinkToFit="0" vertical="center" wrapText="1"/>
    </xf>
    <xf borderId="16" fillId="4" fontId="20" numFmtId="0" xfId="0" applyAlignment="1" applyBorder="1" applyFont="1">
      <alignment shrinkToFit="0" vertical="center" wrapText="1"/>
    </xf>
    <xf borderId="0" fillId="0" fontId="14" numFmtId="0" xfId="0" applyAlignment="1" applyFont="1">
      <alignment horizontal="right"/>
    </xf>
    <xf borderId="4" fillId="0" fontId="14" numFmtId="0" xfId="0" applyAlignment="1" applyBorder="1" applyFont="1">
      <alignment horizontal="right"/>
    </xf>
    <xf borderId="4" fillId="0" fontId="14" numFmtId="164" xfId="0" applyAlignment="1" applyBorder="1" applyFont="1" applyNumberFormat="1">
      <alignment horizontal="right"/>
    </xf>
    <xf borderId="4" fillId="3" fontId="14" numFmtId="164" xfId="0" applyAlignment="1" applyBorder="1" applyFont="1" applyNumberFormat="1">
      <alignment horizontal="right"/>
    </xf>
    <xf borderId="4" fillId="11" fontId="14" numFmtId="164" xfId="0" applyAlignment="1" applyBorder="1" applyFont="1" applyNumberFormat="1">
      <alignment horizontal="right"/>
    </xf>
    <xf borderId="4" fillId="9" fontId="14" numFmtId="165" xfId="0" applyAlignment="1" applyBorder="1" applyFont="1" applyNumberFormat="1">
      <alignment horizontal="right"/>
    </xf>
    <xf borderId="4" fillId="6" fontId="14" numFmtId="165" xfId="0" applyAlignment="1" applyBorder="1" applyFont="1" applyNumberFormat="1">
      <alignment horizontal="right"/>
    </xf>
    <xf borderId="4" fillId="3" fontId="14" numFmtId="165" xfId="0" applyAlignment="1" applyBorder="1" applyFont="1" applyNumberFormat="1">
      <alignment horizontal="right"/>
    </xf>
    <xf borderId="4" fillId="9" fontId="14" numFmtId="164" xfId="0" applyAlignment="1" applyBorder="1" applyFont="1" applyNumberFormat="1">
      <alignment horizontal="right"/>
    </xf>
    <xf borderId="4" fillId="0" fontId="14" numFmtId="164" xfId="0" applyAlignment="1" applyBorder="1" applyFont="1" applyNumberFormat="1">
      <alignment horizontal="center" vertical="center"/>
    </xf>
    <xf borderId="1" fillId="0" fontId="14" numFmtId="0" xfId="0" applyBorder="1" applyFont="1"/>
    <xf borderId="2" fillId="0" fontId="14" numFmtId="0" xfId="0" applyBorder="1" applyFont="1"/>
    <xf borderId="3" fillId="0" fontId="14" numFmtId="0" xfId="0" applyBorder="1" applyFont="1"/>
    <xf borderId="4" fillId="3" fontId="14" numFmtId="0" xfId="0" applyAlignment="1" applyBorder="1" applyFont="1">
      <alignment shrinkToFit="0" wrapText="1"/>
    </xf>
    <xf borderId="4" fillId="3" fontId="14" numFmtId="0" xfId="0" applyAlignment="1" applyBorder="1" applyFont="1">
      <alignment horizontal="right"/>
    </xf>
    <xf borderId="4" fillId="7" fontId="14" numFmtId="164" xfId="0" applyAlignment="1" applyBorder="1" applyFont="1" applyNumberFormat="1">
      <alignment horizontal="right"/>
    </xf>
    <xf borderId="4" fillId="3" fontId="14" numFmtId="164" xfId="0" applyAlignment="1" applyBorder="1" applyFont="1" applyNumberFormat="1">
      <alignment horizontal="center" vertical="center"/>
    </xf>
    <xf borderId="1" fillId="0" fontId="14" numFmtId="0" xfId="0" applyAlignment="1" applyBorder="1" applyFont="1">
      <alignment horizontal="center"/>
    </xf>
    <xf borderId="57" fillId="6" fontId="14" numFmtId="0" xfId="0" applyAlignment="1" applyBorder="1" applyFont="1">
      <alignment horizontal="center"/>
    </xf>
    <xf borderId="16" fillId="6" fontId="14" numFmtId="0" xfId="0" applyAlignment="1" applyBorder="1" applyFont="1">
      <alignment horizontal="center"/>
    </xf>
    <xf borderId="21" fillId="8" fontId="48" numFmtId="0" xfId="0" applyAlignment="1" applyBorder="1" applyFont="1">
      <alignment horizontal="right" vertical="center"/>
    </xf>
    <xf borderId="16" fillId="8" fontId="49" numFmtId="0" xfId="0" applyAlignment="1" applyBorder="1" applyFont="1">
      <alignment horizontal="right" vertical="center"/>
    </xf>
    <xf borderId="0" fillId="0" fontId="50" numFmtId="0" xfId="0" applyFont="1"/>
    <xf borderId="0" fillId="0" fontId="14" numFmtId="0" xfId="0" applyAlignment="1" applyFont="1">
      <alignment horizontal="center"/>
    </xf>
    <xf borderId="82" fillId="0" fontId="3" numFmtId="0" xfId="0" applyBorder="1" applyFont="1"/>
    <xf borderId="1" fillId="10" fontId="14" numFmtId="0" xfId="0" applyAlignment="1" applyBorder="1" applyFont="1">
      <alignment shrinkToFit="0" vertical="center" wrapText="1"/>
    </xf>
    <xf borderId="29" fillId="10" fontId="51" numFmtId="0" xfId="0" applyAlignment="1" applyBorder="1" applyFont="1">
      <alignment horizontal="center" shrinkToFit="0" vertical="center" wrapText="1"/>
    </xf>
    <xf borderId="4" fillId="10" fontId="14" numFmtId="0" xfId="0" applyAlignment="1" applyBorder="1" applyFont="1">
      <alignment shrinkToFit="0" vertical="center" wrapText="1"/>
    </xf>
    <xf borderId="4" fillId="10" fontId="51" numFmtId="0" xfId="0" applyAlignment="1" applyBorder="1" applyFont="1">
      <alignment shrinkToFit="0" wrapText="1"/>
    </xf>
    <xf borderId="21" fillId="15" fontId="14" numFmtId="0" xfId="0" applyBorder="1" applyFont="1"/>
    <xf borderId="83" fillId="15" fontId="14" numFmtId="0" xfId="0" applyAlignment="1" applyBorder="1" applyFont="1">
      <alignment horizontal="center"/>
    </xf>
    <xf borderId="11" fillId="15" fontId="14" numFmtId="0" xfId="0" applyBorder="1" applyFont="1"/>
    <xf borderId="16" fillId="15" fontId="14" numFmtId="0" xfId="0" applyBorder="1" applyFont="1"/>
    <xf borderId="84" fillId="0" fontId="50" numFmtId="0" xfId="0" applyBorder="1" applyFont="1"/>
    <xf borderId="4" fillId="0" fontId="50" numFmtId="0" xfId="0" applyBorder="1" applyFont="1"/>
    <xf borderId="4" fillId="0" fontId="14" numFmtId="2" xfId="0" applyBorder="1" applyFont="1" applyNumberFormat="1"/>
    <xf borderId="4" fillId="0" fontId="14" numFmtId="49" xfId="0" applyBorder="1" applyFont="1" applyNumberFormat="1"/>
    <xf borderId="2" fillId="0" fontId="14" numFmtId="0" xfId="0" applyAlignment="1" applyBorder="1" applyFont="1">
      <alignment horizontal="center"/>
    </xf>
    <xf borderId="0" fillId="0" fontId="52" numFmtId="0" xfId="0" applyFont="1"/>
    <xf borderId="57" fillId="4" fontId="53" numFmtId="0" xfId="0" applyAlignment="1" applyBorder="1" applyFont="1">
      <alignment shrinkToFit="0" vertical="center" wrapText="1"/>
    </xf>
    <xf borderId="16" fillId="4" fontId="54" numFmtId="0" xfId="0" applyAlignment="1" applyBorder="1" applyFont="1">
      <alignment shrinkToFit="0" vertical="center" wrapText="1"/>
    </xf>
    <xf borderId="1" fillId="0" fontId="55" numFmtId="0" xfId="0" applyBorder="1" applyFont="1"/>
    <xf borderId="2" fillId="0" fontId="56" numFmtId="0" xfId="0" applyBorder="1" applyFont="1"/>
    <xf borderId="3" fillId="0" fontId="57" numFmtId="0" xfId="0" applyBorder="1" applyFont="1"/>
    <xf borderId="33" fillId="0" fontId="14" numFmtId="0" xfId="0" applyAlignment="1" applyBorder="1" applyFont="1">
      <alignment horizontal="center"/>
    </xf>
    <xf borderId="82" fillId="0" fontId="14" numFmtId="0" xfId="0" applyAlignment="1" applyBorder="1" applyFont="1">
      <alignment horizontal="center"/>
    </xf>
    <xf borderId="85" fillId="6" fontId="14" numFmtId="0" xfId="0" applyAlignment="1" applyBorder="1" applyFont="1">
      <alignment horizontal="center"/>
    </xf>
    <xf borderId="21" fillId="8" fontId="58" numFmtId="0" xfId="0" applyAlignment="1" applyBorder="1" applyFont="1">
      <alignment horizontal="center"/>
    </xf>
    <xf borderId="21" fillId="4" fontId="20" numFmtId="0" xfId="0" applyAlignment="1" applyBorder="1" applyFont="1">
      <alignment horizontal="left" shrinkToFit="0" vertical="center" wrapText="1"/>
    </xf>
    <xf borderId="4" fillId="6" fontId="14" numFmtId="164" xfId="0" applyAlignment="1" applyBorder="1" applyFont="1" applyNumberFormat="1">
      <alignment horizontal="center" vertical="center"/>
    </xf>
    <xf borderId="57" fillId="4" fontId="20" numFmtId="0" xfId="0" applyAlignment="1" applyBorder="1" applyFont="1">
      <alignment horizontal="left" shrinkToFit="0" vertical="center" wrapText="1"/>
    </xf>
    <xf borderId="4" fillId="0" fontId="14" numFmtId="0" xfId="0" applyAlignment="1" applyBorder="1" applyFont="1">
      <alignment horizontal="center" vertical="center"/>
    </xf>
    <xf borderId="4" fillId="0" fontId="14" numFmtId="0" xfId="0" applyAlignment="1" applyBorder="1" applyFont="1">
      <alignment horizontal="left"/>
    </xf>
    <xf borderId="29" fillId="0" fontId="14" numFmtId="164" xfId="0" applyAlignment="1" applyBorder="1" applyFont="1" applyNumberFormat="1">
      <alignment horizontal="right"/>
    </xf>
    <xf borderId="0" fillId="0" fontId="59" numFmtId="0" xfId="0" applyAlignment="1" applyFont="1">
      <alignment horizontal="right"/>
    </xf>
    <xf borderId="33" fillId="0" fontId="14" numFmtId="0" xfId="0" applyBorder="1" applyFont="1"/>
    <xf borderId="0" fillId="0" fontId="59" numFmtId="0" xfId="0" applyFont="1"/>
    <xf borderId="34" fillId="0" fontId="14" numFmtId="0" xfId="0" applyBorder="1" applyFont="1"/>
    <xf borderId="21" fillId="8" fontId="60" numFmtId="0" xfId="0" applyBorder="1" applyFont="1"/>
    <xf borderId="57" fillId="8" fontId="61" numFmtId="0" xfId="0" applyAlignment="1" applyBorder="1" applyFont="1">
      <alignment horizontal="right" vertical="center"/>
    </xf>
    <xf borderId="57" fillId="8" fontId="62" numFmtId="0" xfId="0" applyBorder="1" applyFont="1"/>
    <xf borderId="0" fillId="0" fontId="14" numFmtId="0" xfId="0" applyAlignment="1" applyFont="1">
      <alignment horizontal="left"/>
    </xf>
    <xf borderId="21" fillId="4" fontId="20" numFmtId="0" xfId="0" applyAlignment="1" applyBorder="1" applyFont="1">
      <alignment shrinkToFit="0" vertical="center" wrapText="1"/>
    </xf>
    <xf borderId="16" fillId="8" fontId="63" numFmtId="0" xfId="0" applyAlignment="1" applyBorder="1" applyFont="1">
      <alignment horizontal="right"/>
    </xf>
    <xf borderId="57" fillId="4" fontId="14" numFmtId="0" xfId="0" applyBorder="1" applyFont="1"/>
    <xf borderId="16" fillId="4" fontId="14" numFmtId="0" xfId="0" applyBorder="1" applyFont="1"/>
    <xf borderId="2" fillId="0" fontId="21" numFmtId="0" xfId="0" applyAlignment="1" applyBorder="1" applyFont="1">
      <alignment vertical="center"/>
    </xf>
    <xf borderId="4" fillId="6" fontId="14" numFmtId="164" xfId="0" applyAlignment="1" applyBorder="1" applyFont="1" applyNumberFormat="1">
      <alignment horizontal="right"/>
    </xf>
    <xf borderId="0" fillId="0" fontId="20" numFmtId="0" xfId="0" applyFont="1"/>
    <xf borderId="21" fillId="4" fontId="20" numFmtId="0" xfId="0" applyAlignment="1" applyBorder="1" applyFont="1">
      <alignment vertical="center"/>
    </xf>
    <xf borderId="21" fillId="4" fontId="20" numFmtId="0" xfId="0" applyAlignment="1" applyBorder="1" applyFont="1">
      <alignment horizontal="left" vertical="center"/>
    </xf>
    <xf borderId="0" fillId="0" fontId="64" numFmtId="0" xfId="0" applyFont="1"/>
    <xf borderId="4" fillId="3" fontId="14" numFmtId="0" xfId="0" applyBorder="1" applyFont="1"/>
    <xf borderId="2" fillId="0" fontId="21" numFmtId="0" xfId="0" applyAlignment="1" applyBorder="1" applyFont="1">
      <alignment horizontal="left" vertical="center"/>
    </xf>
    <xf borderId="4" fillId="5" fontId="14" numFmtId="0" xfId="0" applyAlignment="1" applyBorder="1" applyFont="1">
      <alignment horizontal="left"/>
    </xf>
    <xf borderId="4" fillId="3" fontId="14" numFmtId="0" xfId="0" applyAlignment="1" applyBorder="1" applyFont="1">
      <alignment horizontal="left"/>
    </xf>
    <xf borderId="4" fillId="5" fontId="14" numFmtId="0" xfId="0" applyAlignment="1" applyBorder="1" applyFont="1">
      <alignment horizontal="right"/>
    </xf>
    <xf borderId="21" fillId="4" fontId="20" numFmtId="49" xfId="0" applyAlignment="1" applyBorder="1" applyFont="1" applyNumberFormat="1">
      <alignment horizontal="left" vertical="center"/>
    </xf>
    <xf borderId="57" fillId="4" fontId="20" numFmtId="49" xfId="0" applyAlignment="1" applyBorder="1" applyFont="1" applyNumberFormat="1">
      <alignment horizontal="left" vertical="center"/>
    </xf>
    <xf borderId="4" fillId="8" fontId="14" numFmtId="165" xfId="0" applyAlignment="1" applyBorder="1" applyFont="1" applyNumberFormat="1">
      <alignment horizontal="right"/>
    </xf>
    <xf borderId="57" fillId="6" fontId="14" numFmtId="165" xfId="0" applyAlignment="1" applyBorder="1" applyFont="1" applyNumberFormat="1">
      <alignment horizontal="right"/>
    </xf>
    <xf borderId="21" fillId="8" fontId="65" numFmtId="0" xfId="0" applyAlignment="1" applyBorder="1" applyFont="1">
      <alignment horizontal="center" vertical="center"/>
    </xf>
    <xf borderId="85" fillId="8" fontId="14" numFmtId="0" xfId="0" applyBorder="1" applyFont="1"/>
    <xf borderId="4" fillId="4" fontId="20" numFmtId="0" xfId="0" applyAlignment="1" applyBorder="1" applyFont="1">
      <alignment horizontal="center" vertical="top"/>
    </xf>
    <xf borderId="57" fillId="4" fontId="20" numFmtId="0" xfId="0" applyAlignment="1" applyBorder="1" applyFont="1">
      <alignment horizontal="left" vertical="center"/>
    </xf>
    <xf borderId="21" fillId="8" fontId="66" numFmtId="0" xfId="0" applyAlignment="1" applyBorder="1" applyFont="1">
      <alignment horizontal="right"/>
    </xf>
    <xf borderId="0" fillId="0" fontId="14" numFmtId="0" xfId="0" applyAlignment="1" applyFont="1">
      <alignment horizontal="center" vertical="center"/>
    </xf>
    <xf borderId="4" fillId="0" fontId="14" numFmtId="167" xfId="0" applyBorder="1" applyFont="1" applyNumberFormat="1"/>
    <xf borderId="3" fillId="0" fontId="67" numFmtId="0" xfId="0" applyAlignment="1" applyBorder="1" applyFont="1">
      <alignment horizontal="right" vertical="center"/>
    </xf>
    <xf borderId="0" fillId="0" fontId="14" numFmtId="49" xfId="0" applyFont="1" applyNumberFormat="1"/>
    <xf borderId="1" fillId="4" fontId="20" numFmtId="0" xfId="0" applyAlignment="1" applyBorder="1" applyFont="1">
      <alignment horizontal="center" shrinkToFit="0" vertical="center" wrapText="1"/>
    </xf>
    <xf borderId="4" fillId="0" fontId="14" numFmtId="1" xfId="0" applyBorder="1" applyFont="1" applyNumberFormat="1"/>
    <xf borderId="16" fillId="4" fontId="14" numFmtId="4"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40" Type="http://schemas.openxmlformats.org/officeDocument/2006/relationships/worksheet" Target="worksheets/sheet37.xml"/><Relationship Id="rId20" Type="http://schemas.openxmlformats.org/officeDocument/2006/relationships/worksheet" Target="worksheets/sheet17.xml"/><Relationship Id="rId41" Type="http://schemas.openxmlformats.org/officeDocument/2006/relationships/worksheet" Target="worksheets/sheet38.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28" Type="http://schemas.openxmlformats.org/officeDocument/2006/relationships/worksheet" Target="worksheets/sheet25.xml"/><Relationship Id="rId27" Type="http://schemas.openxmlformats.org/officeDocument/2006/relationships/worksheet" Target="worksheets/sheet24.xml"/><Relationship Id="rId5" Type="http://schemas.openxmlformats.org/officeDocument/2006/relationships/worksheet" Target="worksheets/sheet2.xml"/><Relationship Id="rId6" Type="http://schemas.openxmlformats.org/officeDocument/2006/relationships/worksheet" Target="worksheets/sheet3.xml"/><Relationship Id="rId29" Type="http://schemas.openxmlformats.org/officeDocument/2006/relationships/worksheet" Target="worksheets/sheet26.xml"/><Relationship Id="rId7" Type="http://schemas.openxmlformats.org/officeDocument/2006/relationships/worksheet" Target="worksheets/sheet4.xml"/><Relationship Id="rId8" Type="http://schemas.openxmlformats.org/officeDocument/2006/relationships/worksheet" Target="worksheets/sheet5.xml"/><Relationship Id="rId31" Type="http://schemas.openxmlformats.org/officeDocument/2006/relationships/worksheet" Target="worksheets/sheet28.xml"/><Relationship Id="rId30" Type="http://schemas.openxmlformats.org/officeDocument/2006/relationships/worksheet" Target="worksheets/sheet27.xml"/><Relationship Id="rId11" Type="http://schemas.openxmlformats.org/officeDocument/2006/relationships/worksheet" Target="worksheets/sheet8.xml"/><Relationship Id="rId33" Type="http://schemas.openxmlformats.org/officeDocument/2006/relationships/worksheet" Target="worksheets/sheet30.xml"/><Relationship Id="rId10" Type="http://schemas.openxmlformats.org/officeDocument/2006/relationships/worksheet" Target="worksheets/sheet7.xml"/><Relationship Id="rId32" Type="http://schemas.openxmlformats.org/officeDocument/2006/relationships/worksheet" Target="worksheets/sheet29.xml"/><Relationship Id="rId13" Type="http://schemas.openxmlformats.org/officeDocument/2006/relationships/worksheet" Target="worksheets/sheet10.xml"/><Relationship Id="rId35" Type="http://schemas.openxmlformats.org/officeDocument/2006/relationships/worksheet" Target="worksheets/sheet32.xml"/><Relationship Id="rId12" Type="http://schemas.openxmlformats.org/officeDocument/2006/relationships/worksheet" Target="worksheets/sheet9.xml"/><Relationship Id="rId34" Type="http://schemas.openxmlformats.org/officeDocument/2006/relationships/worksheet" Target="worksheets/sheet31.xml"/><Relationship Id="rId15" Type="http://schemas.openxmlformats.org/officeDocument/2006/relationships/worksheet" Target="worksheets/sheet12.xml"/><Relationship Id="rId37" Type="http://schemas.openxmlformats.org/officeDocument/2006/relationships/worksheet" Target="worksheets/sheet34.xml"/><Relationship Id="rId14" Type="http://schemas.openxmlformats.org/officeDocument/2006/relationships/worksheet" Target="worksheets/sheet11.xml"/><Relationship Id="rId36" Type="http://schemas.openxmlformats.org/officeDocument/2006/relationships/worksheet" Target="worksheets/sheet33.xml"/><Relationship Id="rId17" Type="http://schemas.openxmlformats.org/officeDocument/2006/relationships/worksheet" Target="worksheets/sheet14.xml"/><Relationship Id="rId39" Type="http://schemas.openxmlformats.org/officeDocument/2006/relationships/worksheet" Target="worksheets/sheet36.xml"/><Relationship Id="rId16" Type="http://schemas.openxmlformats.org/officeDocument/2006/relationships/worksheet" Target="worksheets/sheet13.xml"/><Relationship Id="rId38" Type="http://schemas.openxmlformats.org/officeDocument/2006/relationships/worksheet" Target="worksheets/sheet35.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381000</xdr:colOff>
      <xdr:row>0</xdr:row>
      <xdr:rowOff>0</xdr:rowOff>
    </xdr:from>
    <xdr:ext cx="2466975" cy="10572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28575</xdr:colOff>
      <xdr:row>13</xdr:row>
      <xdr:rowOff>47625</xdr:rowOff>
    </xdr:from>
    <xdr:ext cx="619125" cy="209550"/>
    <xdr:sp>
      <xdr:nvSpPr>
        <xdr:cNvPr id="27" name="Shape 27"/>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714375</xdr:colOff>
      <xdr:row>13</xdr:row>
      <xdr:rowOff>47625</xdr:rowOff>
    </xdr:from>
    <xdr:ext cx="619125" cy="219075"/>
    <xdr:sp>
      <xdr:nvSpPr>
        <xdr:cNvPr id="28" name="Shape 28"/>
        <xdr:cNvSpPr/>
      </xdr:nvSpPr>
      <xdr:spPr>
        <a:xfrm>
          <a:off x="5041200" y="3675225"/>
          <a:ext cx="609600" cy="209550"/>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47625</xdr:colOff>
      <xdr:row>6</xdr:row>
      <xdr:rowOff>66675</xdr:rowOff>
    </xdr:from>
    <xdr:ext cx="762000" cy="238125"/>
    <xdr:sp>
      <xdr:nvSpPr>
        <xdr:cNvPr id="29" name="Shape 29"/>
        <xdr:cNvSpPr/>
      </xdr:nvSpPr>
      <xdr:spPr>
        <a:xfrm>
          <a:off x="4969763" y="3660938"/>
          <a:ext cx="752475" cy="238125"/>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895350</xdr:colOff>
      <xdr:row>6</xdr:row>
      <xdr:rowOff>57150</xdr:rowOff>
    </xdr:from>
    <xdr:ext cx="762000" cy="238125"/>
    <xdr:sp>
      <xdr:nvSpPr>
        <xdr:cNvPr id="30" name="Shape 30"/>
        <xdr:cNvSpPr/>
      </xdr:nvSpPr>
      <xdr:spPr>
        <a:xfrm>
          <a:off x="4969763" y="3660938"/>
          <a:ext cx="752475" cy="238125"/>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104775</xdr:colOff>
      <xdr:row>13</xdr:row>
      <xdr:rowOff>47625</xdr:rowOff>
    </xdr:from>
    <xdr:ext cx="628650" cy="209550"/>
    <xdr:sp>
      <xdr:nvSpPr>
        <xdr:cNvPr id="31" name="Shape 31"/>
        <xdr:cNvSpPr/>
      </xdr:nvSpPr>
      <xdr:spPr>
        <a:xfrm>
          <a:off x="5036438" y="3679988"/>
          <a:ext cx="619125"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4</xdr:col>
      <xdr:colOff>847725</xdr:colOff>
      <xdr:row>13</xdr:row>
      <xdr:rowOff>57150</xdr:rowOff>
    </xdr:from>
    <xdr:ext cx="628650" cy="209550"/>
    <xdr:sp>
      <xdr:nvSpPr>
        <xdr:cNvPr id="32" name="Shape 32"/>
        <xdr:cNvSpPr/>
      </xdr:nvSpPr>
      <xdr:spPr>
        <a:xfrm>
          <a:off x="5036438" y="3679988"/>
          <a:ext cx="619125"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4</xdr:col>
      <xdr:colOff>171450</xdr:colOff>
      <xdr:row>6</xdr:row>
      <xdr:rowOff>85725</xdr:rowOff>
    </xdr:from>
    <xdr:ext cx="828675" cy="219075"/>
    <xdr:sp>
      <xdr:nvSpPr>
        <xdr:cNvPr id="33" name="Shape 33"/>
        <xdr:cNvSpPr/>
      </xdr:nvSpPr>
      <xdr:spPr>
        <a:xfrm>
          <a:off x="4936425" y="3675225"/>
          <a:ext cx="819150" cy="209550"/>
        </a:xfrm>
        <a:prstGeom prst="roundRect">
          <a:avLst>
            <a:gd fmla="val 16667" name="adj"/>
          </a:avLst>
        </a:prstGeom>
        <a:solidFill>
          <a:srgbClr val="5B9BD5"/>
        </a:solidFill>
        <a:ln cap="flat" cmpd="sng" w="9525">
          <a:solidFill>
            <a:srgbClr val="5B9BD5"/>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Home</a:t>
          </a:r>
          <a:endParaRPr sz="1400"/>
        </a:p>
      </xdr:txBody>
    </xdr:sp>
    <xdr:clientData fLocksWithSheet="0"/>
  </xdr:oneCellAnchor>
  <xdr:oneCellAnchor>
    <xdr:from>
      <xdr:col>4</xdr:col>
      <xdr:colOff>1114425</xdr:colOff>
      <xdr:row>6</xdr:row>
      <xdr:rowOff>85725</xdr:rowOff>
    </xdr:from>
    <xdr:ext cx="828675" cy="219075"/>
    <xdr:sp>
      <xdr:nvSpPr>
        <xdr:cNvPr id="34" name="Shape 34"/>
        <xdr:cNvSpPr/>
      </xdr:nvSpPr>
      <xdr:spPr>
        <a:xfrm>
          <a:off x="4936425" y="3675225"/>
          <a:ext cx="819150" cy="209550"/>
        </a:xfrm>
        <a:prstGeom prst="roundRect">
          <a:avLst>
            <a:gd fmla="val 16667" name="adj"/>
          </a:avLst>
        </a:prstGeom>
        <a:solidFill>
          <a:srgbClr val="5B9BD5"/>
        </a:solidFill>
        <a:ln cap="flat" cmpd="sng" w="9525">
          <a:solidFill>
            <a:srgbClr val="5B9BD5"/>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Validate</a:t>
          </a:r>
          <a:endParaRPr sz="1400"/>
        </a:p>
      </xdr:txBody>
    </xdr:sp>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28575</xdr:colOff>
      <xdr:row>13</xdr:row>
      <xdr:rowOff>47625</xdr:rowOff>
    </xdr:from>
    <xdr:ext cx="619125" cy="209550"/>
    <xdr:sp>
      <xdr:nvSpPr>
        <xdr:cNvPr id="35" name="Shape 35"/>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714375</xdr:colOff>
      <xdr:row>13</xdr:row>
      <xdr:rowOff>47625</xdr:rowOff>
    </xdr:from>
    <xdr:ext cx="619125" cy="209550"/>
    <xdr:sp>
      <xdr:nvSpPr>
        <xdr:cNvPr id="36" name="Shape 36"/>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19050</xdr:colOff>
      <xdr:row>6</xdr:row>
      <xdr:rowOff>76200</xdr:rowOff>
    </xdr:from>
    <xdr:ext cx="762000" cy="228600"/>
    <xdr:sp>
      <xdr:nvSpPr>
        <xdr:cNvPr id="37" name="Shape 37"/>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857250</xdr:colOff>
      <xdr:row>6</xdr:row>
      <xdr:rowOff>76200</xdr:rowOff>
    </xdr:from>
    <xdr:ext cx="762000" cy="228600"/>
    <xdr:sp>
      <xdr:nvSpPr>
        <xdr:cNvPr id="38" name="Shape 38"/>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38100</xdr:colOff>
      <xdr:row>13</xdr:row>
      <xdr:rowOff>47625</xdr:rowOff>
    </xdr:from>
    <xdr:ext cx="619125" cy="209550"/>
    <xdr:sp>
      <xdr:nvSpPr>
        <xdr:cNvPr id="39" name="Shape 39"/>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723900</xdr:colOff>
      <xdr:row>13</xdr:row>
      <xdr:rowOff>47625</xdr:rowOff>
    </xdr:from>
    <xdr:ext cx="619125" cy="209550"/>
    <xdr:sp>
      <xdr:nvSpPr>
        <xdr:cNvPr id="40" name="Shape 40"/>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19050</xdr:colOff>
      <xdr:row>6</xdr:row>
      <xdr:rowOff>76200</xdr:rowOff>
    </xdr:from>
    <xdr:ext cx="762000" cy="238125"/>
    <xdr:sp>
      <xdr:nvSpPr>
        <xdr:cNvPr id="41" name="Shape 41"/>
        <xdr:cNvSpPr/>
      </xdr:nvSpPr>
      <xdr:spPr>
        <a:xfrm>
          <a:off x="4969763" y="3660938"/>
          <a:ext cx="752475" cy="238125"/>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876300</xdr:colOff>
      <xdr:row>6</xdr:row>
      <xdr:rowOff>76200</xdr:rowOff>
    </xdr:from>
    <xdr:ext cx="762000" cy="238125"/>
    <xdr:sp>
      <xdr:nvSpPr>
        <xdr:cNvPr id="42" name="Shape 42"/>
        <xdr:cNvSpPr/>
      </xdr:nvSpPr>
      <xdr:spPr>
        <a:xfrm>
          <a:off x="4969763" y="3660938"/>
          <a:ext cx="752475" cy="238125"/>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19050</xdr:colOff>
      <xdr:row>13</xdr:row>
      <xdr:rowOff>47625</xdr:rowOff>
    </xdr:from>
    <xdr:ext cx="619125" cy="209550"/>
    <xdr:sp>
      <xdr:nvSpPr>
        <xdr:cNvPr id="43" name="Shape 43"/>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733425</xdr:colOff>
      <xdr:row>13</xdr:row>
      <xdr:rowOff>47625</xdr:rowOff>
    </xdr:from>
    <xdr:ext cx="619125" cy="209550"/>
    <xdr:sp>
      <xdr:nvSpPr>
        <xdr:cNvPr id="44" name="Shape 44"/>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19050</xdr:colOff>
      <xdr:row>6</xdr:row>
      <xdr:rowOff>85725</xdr:rowOff>
    </xdr:from>
    <xdr:ext cx="762000" cy="228600"/>
    <xdr:sp>
      <xdr:nvSpPr>
        <xdr:cNvPr id="45" name="Shape 45"/>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876300</xdr:colOff>
      <xdr:row>6</xdr:row>
      <xdr:rowOff>76200</xdr:rowOff>
    </xdr:from>
    <xdr:ext cx="762000" cy="228600"/>
    <xdr:sp>
      <xdr:nvSpPr>
        <xdr:cNvPr id="46" name="Shape 46"/>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9525</xdr:colOff>
      <xdr:row>13</xdr:row>
      <xdr:rowOff>47625</xdr:rowOff>
    </xdr:from>
    <xdr:ext cx="619125" cy="209550"/>
    <xdr:sp>
      <xdr:nvSpPr>
        <xdr:cNvPr id="47" name="Shape 47"/>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704850</xdr:colOff>
      <xdr:row>13</xdr:row>
      <xdr:rowOff>47625</xdr:rowOff>
    </xdr:from>
    <xdr:ext cx="619125" cy="209550"/>
    <xdr:sp>
      <xdr:nvSpPr>
        <xdr:cNvPr id="48" name="Shape 48"/>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19050</xdr:colOff>
      <xdr:row>6</xdr:row>
      <xdr:rowOff>85725</xdr:rowOff>
    </xdr:from>
    <xdr:ext cx="762000" cy="228600"/>
    <xdr:sp>
      <xdr:nvSpPr>
        <xdr:cNvPr id="49" name="Shape 49"/>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866775</xdr:colOff>
      <xdr:row>6</xdr:row>
      <xdr:rowOff>76200</xdr:rowOff>
    </xdr:from>
    <xdr:ext cx="762000" cy="228600"/>
    <xdr:sp>
      <xdr:nvSpPr>
        <xdr:cNvPr id="50" name="Shape 50"/>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276225</xdr:colOff>
      <xdr:row>13</xdr:row>
      <xdr:rowOff>47625</xdr:rowOff>
    </xdr:from>
    <xdr:ext cx="619125" cy="209550"/>
    <xdr:sp>
      <xdr:nvSpPr>
        <xdr:cNvPr id="51" name="Shape 51"/>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4</xdr:col>
      <xdr:colOff>990600</xdr:colOff>
      <xdr:row>13</xdr:row>
      <xdr:rowOff>47625</xdr:rowOff>
    </xdr:from>
    <xdr:ext cx="619125" cy="209550"/>
    <xdr:sp>
      <xdr:nvSpPr>
        <xdr:cNvPr id="52" name="Shape 52"/>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4</xdr:col>
      <xdr:colOff>180975</xdr:colOff>
      <xdr:row>6</xdr:row>
      <xdr:rowOff>66675</xdr:rowOff>
    </xdr:from>
    <xdr:ext cx="762000" cy="276225"/>
    <xdr:sp>
      <xdr:nvSpPr>
        <xdr:cNvPr id="53" name="Shape 53"/>
        <xdr:cNvSpPr/>
      </xdr:nvSpPr>
      <xdr:spPr>
        <a:xfrm>
          <a:off x="4969763" y="3646650"/>
          <a:ext cx="752475" cy="2667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4</xdr:col>
      <xdr:colOff>1028700</xdr:colOff>
      <xdr:row>6</xdr:row>
      <xdr:rowOff>66675</xdr:rowOff>
    </xdr:from>
    <xdr:ext cx="762000" cy="276225"/>
    <xdr:sp>
      <xdr:nvSpPr>
        <xdr:cNvPr id="54" name="Shape 54"/>
        <xdr:cNvSpPr/>
      </xdr:nvSpPr>
      <xdr:spPr>
        <a:xfrm>
          <a:off x="4969763" y="3646650"/>
          <a:ext cx="752475" cy="2667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38100</xdr:colOff>
      <xdr:row>13</xdr:row>
      <xdr:rowOff>47625</xdr:rowOff>
    </xdr:from>
    <xdr:ext cx="619125" cy="209550"/>
    <xdr:sp>
      <xdr:nvSpPr>
        <xdr:cNvPr id="55" name="Shape 55"/>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742950</xdr:colOff>
      <xdr:row>13</xdr:row>
      <xdr:rowOff>47625</xdr:rowOff>
    </xdr:from>
    <xdr:ext cx="619125" cy="219075"/>
    <xdr:sp>
      <xdr:nvSpPr>
        <xdr:cNvPr id="56" name="Shape 56"/>
        <xdr:cNvSpPr/>
      </xdr:nvSpPr>
      <xdr:spPr>
        <a:xfrm>
          <a:off x="5041200" y="3675225"/>
          <a:ext cx="609600" cy="209550"/>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19050</xdr:colOff>
      <xdr:row>6</xdr:row>
      <xdr:rowOff>76200</xdr:rowOff>
    </xdr:from>
    <xdr:ext cx="762000" cy="238125"/>
    <xdr:sp>
      <xdr:nvSpPr>
        <xdr:cNvPr id="57" name="Shape 57"/>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876300</xdr:colOff>
      <xdr:row>6</xdr:row>
      <xdr:rowOff>76200</xdr:rowOff>
    </xdr:from>
    <xdr:ext cx="762000" cy="238125"/>
    <xdr:sp>
      <xdr:nvSpPr>
        <xdr:cNvPr id="58" name="Shape 58"/>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28575</xdr:colOff>
      <xdr:row>13</xdr:row>
      <xdr:rowOff>47625</xdr:rowOff>
    </xdr:from>
    <xdr:ext cx="619125" cy="209550"/>
    <xdr:sp>
      <xdr:nvSpPr>
        <xdr:cNvPr id="59" name="Shape 59"/>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695325</xdr:colOff>
      <xdr:row>13</xdr:row>
      <xdr:rowOff>47625</xdr:rowOff>
    </xdr:from>
    <xdr:ext cx="619125" cy="209550"/>
    <xdr:sp>
      <xdr:nvSpPr>
        <xdr:cNvPr id="60" name="Shape 60"/>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0</xdr:colOff>
      <xdr:row>6</xdr:row>
      <xdr:rowOff>85725</xdr:rowOff>
    </xdr:from>
    <xdr:ext cx="762000" cy="238125"/>
    <xdr:sp>
      <xdr:nvSpPr>
        <xdr:cNvPr id="61" name="Shape 61"/>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847725</xdr:colOff>
      <xdr:row>6</xdr:row>
      <xdr:rowOff>85725</xdr:rowOff>
    </xdr:from>
    <xdr:ext cx="752475" cy="228600"/>
    <xdr:sp>
      <xdr:nvSpPr>
        <xdr:cNvPr id="62" name="Shape 62"/>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19050</xdr:colOff>
      <xdr:row>13</xdr:row>
      <xdr:rowOff>47625</xdr:rowOff>
    </xdr:from>
    <xdr:ext cx="619125" cy="209550"/>
    <xdr:sp>
      <xdr:nvSpPr>
        <xdr:cNvPr id="63" name="Shape 63"/>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714375</xdr:colOff>
      <xdr:row>13</xdr:row>
      <xdr:rowOff>47625</xdr:rowOff>
    </xdr:from>
    <xdr:ext cx="619125" cy="209550"/>
    <xdr:sp>
      <xdr:nvSpPr>
        <xdr:cNvPr id="64" name="Shape 64"/>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9525</xdr:colOff>
      <xdr:row>6</xdr:row>
      <xdr:rowOff>76200</xdr:rowOff>
    </xdr:from>
    <xdr:ext cx="762000" cy="238125"/>
    <xdr:sp>
      <xdr:nvSpPr>
        <xdr:cNvPr id="65" name="Shape 65"/>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866775</xdr:colOff>
      <xdr:row>6</xdr:row>
      <xdr:rowOff>76200</xdr:rowOff>
    </xdr:from>
    <xdr:ext cx="762000" cy="238125"/>
    <xdr:sp>
      <xdr:nvSpPr>
        <xdr:cNvPr id="66" name="Shape 66"/>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123825</xdr:colOff>
      <xdr:row>3</xdr:row>
      <xdr:rowOff>114300</xdr:rowOff>
    </xdr:from>
    <xdr:ext cx="762000" cy="228600"/>
    <xdr:sp>
      <xdr:nvSpPr>
        <xdr:cNvPr id="3" name="Shape 3"/>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4</xdr:col>
      <xdr:colOff>962025</xdr:colOff>
      <xdr:row>3</xdr:row>
      <xdr:rowOff>104775</xdr:rowOff>
    </xdr:from>
    <xdr:ext cx="762000" cy="228600"/>
    <xdr:sp>
      <xdr:nvSpPr>
        <xdr:cNvPr id="4" name="Shape 4"/>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oneCellAnchor>
    <xdr:from>
      <xdr:col>4</xdr:col>
      <xdr:colOff>1790700</xdr:colOff>
      <xdr:row>3</xdr:row>
      <xdr:rowOff>104775</xdr:rowOff>
    </xdr:from>
    <xdr:ext cx="962025" cy="238125"/>
    <xdr:sp>
      <xdr:nvSpPr>
        <xdr:cNvPr id="5" name="Shape 5"/>
        <xdr:cNvSpPr/>
      </xdr:nvSpPr>
      <xdr:spPr>
        <a:xfrm>
          <a:off x="4864988" y="3660938"/>
          <a:ext cx="962025" cy="238125"/>
        </a:xfrm>
        <a:prstGeom prst="roundRect">
          <a:avLst>
            <a:gd fmla="val 16667" name="adj"/>
          </a:avLst>
        </a:prstGeom>
        <a:solidFill>
          <a:schemeClr val="accent1"/>
        </a:solidFill>
        <a:ln>
          <a:noFill/>
        </a:ln>
        <a:effectLst>
          <a:outerShdw sx="1000" rotWithShape="0" algn="ctr" sy="1000">
            <a:srgbClr val="000000"/>
          </a:outerShdw>
        </a:effectLst>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100">
              <a:solidFill>
                <a:schemeClr val="lt1"/>
              </a:solidFill>
              <a:latin typeface="Calibri"/>
              <a:ea typeface="Calibri"/>
              <a:cs typeface="Calibri"/>
              <a:sym typeface="Calibri"/>
            </a:rPr>
            <a:t>Import</a:t>
          </a:r>
          <a:r>
            <a:rPr b="1" lang="en-US" sz="1100">
              <a:solidFill>
                <a:schemeClr val="lt1"/>
              </a:solidFill>
              <a:latin typeface="Calibri"/>
              <a:ea typeface="Calibri"/>
              <a:cs typeface="Calibri"/>
              <a:sym typeface="Calibri"/>
            </a:rPr>
            <a:t> XML</a:t>
          </a:r>
          <a:endParaRPr b="1" sz="1100"/>
        </a:p>
      </xdr:txBody>
    </xdr:sp>
    <xdr:clientData fLocksWithSheet="0"/>
  </xdr:oneCellAnchor>
</xdr:wsD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28575</xdr:colOff>
      <xdr:row>13</xdr:row>
      <xdr:rowOff>47625</xdr:rowOff>
    </xdr:from>
    <xdr:ext cx="619125" cy="209550"/>
    <xdr:sp>
      <xdr:nvSpPr>
        <xdr:cNvPr id="67" name="Shape 67"/>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723900</xdr:colOff>
      <xdr:row>13</xdr:row>
      <xdr:rowOff>47625</xdr:rowOff>
    </xdr:from>
    <xdr:ext cx="619125" cy="209550"/>
    <xdr:sp>
      <xdr:nvSpPr>
        <xdr:cNvPr id="68" name="Shape 68"/>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19050</xdr:colOff>
      <xdr:row>6</xdr:row>
      <xdr:rowOff>66675</xdr:rowOff>
    </xdr:from>
    <xdr:ext cx="762000" cy="238125"/>
    <xdr:sp>
      <xdr:nvSpPr>
        <xdr:cNvPr id="69" name="Shape 69"/>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876300</xdr:colOff>
      <xdr:row>6</xdr:row>
      <xdr:rowOff>66675</xdr:rowOff>
    </xdr:from>
    <xdr:ext cx="762000" cy="238125"/>
    <xdr:sp>
      <xdr:nvSpPr>
        <xdr:cNvPr id="70" name="Shape 70"/>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9525</xdr:colOff>
      <xdr:row>13</xdr:row>
      <xdr:rowOff>47625</xdr:rowOff>
    </xdr:from>
    <xdr:ext cx="619125" cy="209550"/>
    <xdr:sp>
      <xdr:nvSpPr>
        <xdr:cNvPr id="71" name="Shape 71"/>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695325</xdr:colOff>
      <xdr:row>13</xdr:row>
      <xdr:rowOff>47625</xdr:rowOff>
    </xdr:from>
    <xdr:ext cx="619125" cy="209550"/>
    <xdr:sp>
      <xdr:nvSpPr>
        <xdr:cNvPr id="72" name="Shape 72"/>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0</xdr:colOff>
      <xdr:row>6</xdr:row>
      <xdr:rowOff>85725</xdr:rowOff>
    </xdr:from>
    <xdr:ext cx="762000" cy="228600"/>
    <xdr:sp>
      <xdr:nvSpPr>
        <xdr:cNvPr id="73" name="Shape 73"/>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838200</xdr:colOff>
      <xdr:row>6</xdr:row>
      <xdr:rowOff>85725</xdr:rowOff>
    </xdr:from>
    <xdr:ext cx="752475" cy="228600"/>
    <xdr:sp>
      <xdr:nvSpPr>
        <xdr:cNvPr id="74" name="Shape 74"/>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19050</xdr:colOff>
      <xdr:row>13</xdr:row>
      <xdr:rowOff>47625</xdr:rowOff>
    </xdr:from>
    <xdr:ext cx="619125" cy="209550"/>
    <xdr:sp>
      <xdr:nvSpPr>
        <xdr:cNvPr id="75" name="Shape 75"/>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695325</xdr:colOff>
      <xdr:row>13</xdr:row>
      <xdr:rowOff>47625</xdr:rowOff>
    </xdr:from>
    <xdr:ext cx="619125" cy="209550"/>
    <xdr:sp>
      <xdr:nvSpPr>
        <xdr:cNvPr id="76" name="Shape 76"/>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9525</xdr:colOff>
      <xdr:row>6</xdr:row>
      <xdr:rowOff>66675</xdr:rowOff>
    </xdr:from>
    <xdr:ext cx="762000" cy="238125"/>
    <xdr:sp>
      <xdr:nvSpPr>
        <xdr:cNvPr id="77" name="Shape 77"/>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857250</xdr:colOff>
      <xdr:row>6</xdr:row>
      <xdr:rowOff>66675</xdr:rowOff>
    </xdr:from>
    <xdr:ext cx="762000" cy="238125"/>
    <xdr:sp>
      <xdr:nvSpPr>
        <xdr:cNvPr id="78" name="Shape 78"/>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9525</xdr:colOff>
      <xdr:row>13</xdr:row>
      <xdr:rowOff>47625</xdr:rowOff>
    </xdr:from>
    <xdr:ext cx="619125" cy="209550"/>
    <xdr:sp>
      <xdr:nvSpPr>
        <xdr:cNvPr id="79" name="Shape 79"/>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685800</xdr:colOff>
      <xdr:row>13</xdr:row>
      <xdr:rowOff>47625</xdr:rowOff>
    </xdr:from>
    <xdr:ext cx="619125" cy="219075"/>
    <xdr:sp>
      <xdr:nvSpPr>
        <xdr:cNvPr id="80" name="Shape 80"/>
        <xdr:cNvSpPr/>
      </xdr:nvSpPr>
      <xdr:spPr>
        <a:xfrm>
          <a:off x="5041200" y="3675225"/>
          <a:ext cx="609600" cy="209550"/>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9525</xdr:colOff>
      <xdr:row>6</xdr:row>
      <xdr:rowOff>76200</xdr:rowOff>
    </xdr:from>
    <xdr:ext cx="762000" cy="238125"/>
    <xdr:sp>
      <xdr:nvSpPr>
        <xdr:cNvPr id="81" name="Shape 81"/>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857250</xdr:colOff>
      <xdr:row>6</xdr:row>
      <xdr:rowOff>85725</xdr:rowOff>
    </xdr:from>
    <xdr:ext cx="752475" cy="228600"/>
    <xdr:sp>
      <xdr:nvSpPr>
        <xdr:cNvPr id="82" name="Shape 82"/>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28575</xdr:colOff>
      <xdr:row>13</xdr:row>
      <xdr:rowOff>47625</xdr:rowOff>
    </xdr:from>
    <xdr:ext cx="619125" cy="209550"/>
    <xdr:sp>
      <xdr:nvSpPr>
        <xdr:cNvPr id="83" name="Shape 83"/>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704850</xdr:colOff>
      <xdr:row>13</xdr:row>
      <xdr:rowOff>47625</xdr:rowOff>
    </xdr:from>
    <xdr:ext cx="619125" cy="209550"/>
    <xdr:sp>
      <xdr:nvSpPr>
        <xdr:cNvPr id="84" name="Shape 84"/>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28575</xdr:colOff>
      <xdr:row>6</xdr:row>
      <xdr:rowOff>76200</xdr:rowOff>
    </xdr:from>
    <xdr:ext cx="762000" cy="238125"/>
    <xdr:sp>
      <xdr:nvSpPr>
        <xdr:cNvPr id="85" name="Shape 85"/>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876300</xdr:colOff>
      <xdr:row>6</xdr:row>
      <xdr:rowOff>76200</xdr:rowOff>
    </xdr:from>
    <xdr:ext cx="762000" cy="238125"/>
    <xdr:sp>
      <xdr:nvSpPr>
        <xdr:cNvPr id="86" name="Shape 86"/>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66675</xdr:colOff>
      <xdr:row>13</xdr:row>
      <xdr:rowOff>47625</xdr:rowOff>
    </xdr:from>
    <xdr:ext cx="619125" cy="209550"/>
    <xdr:sp>
      <xdr:nvSpPr>
        <xdr:cNvPr id="87" name="Shape 87"/>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4</xdr:col>
      <xdr:colOff>752475</xdr:colOff>
      <xdr:row>13</xdr:row>
      <xdr:rowOff>47625</xdr:rowOff>
    </xdr:from>
    <xdr:ext cx="619125" cy="209550"/>
    <xdr:sp>
      <xdr:nvSpPr>
        <xdr:cNvPr id="88" name="Shape 88"/>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4</xdr:col>
      <xdr:colOff>114300</xdr:colOff>
      <xdr:row>6</xdr:row>
      <xdr:rowOff>76200</xdr:rowOff>
    </xdr:from>
    <xdr:ext cx="762000" cy="247650"/>
    <xdr:sp>
      <xdr:nvSpPr>
        <xdr:cNvPr id="89" name="Shape 89"/>
        <xdr:cNvSpPr/>
      </xdr:nvSpPr>
      <xdr:spPr>
        <a:xfrm>
          <a:off x="4969763" y="3660938"/>
          <a:ext cx="752475" cy="238125"/>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4</xdr:col>
      <xdr:colOff>942975</xdr:colOff>
      <xdr:row>6</xdr:row>
      <xdr:rowOff>76200</xdr:rowOff>
    </xdr:from>
    <xdr:ext cx="752475" cy="238125"/>
    <xdr:sp>
      <xdr:nvSpPr>
        <xdr:cNvPr id="90" name="Shape 90"/>
        <xdr:cNvSpPr/>
      </xdr:nvSpPr>
      <xdr:spPr>
        <a:xfrm>
          <a:off x="4969763" y="3660938"/>
          <a:ext cx="752475" cy="238125"/>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2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0</xdr:colOff>
      <xdr:row>13</xdr:row>
      <xdr:rowOff>47625</xdr:rowOff>
    </xdr:from>
    <xdr:ext cx="619125" cy="209550"/>
    <xdr:sp>
      <xdr:nvSpPr>
        <xdr:cNvPr id="91" name="Shape 91"/>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695325</xdr:colOff>
      <xdr:row>13</xdr:row>
      <xdr:rowOff>47625</xdr:rowOff>
    </xdr:from>
    <xdr:ext cx="619125" cy="209550"/>
    <xdr:sp>
      <xdr:nvSpPr>
        <xdr:cNvPr id="92" name="Shape 92"/>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19050</xdr:colOff>
      <xdr:row>6</xdr:row>
      <xdr:rowOff>76200</xdr:rowOff>
    </xdr:from>
    <xdr:ext cx="762000" cy="238125"/>
    <xdr:sp>
      <xdr:nvSpPr>
        <xdr:cNvPr id="93" name="Shape 93"/>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838200</xdr:colOff>
      <xdr:row>6</xdr:row>
      <xdr:rowOff>76200</xdr:rowOff>
    </xdr:from>
    <xdr:ext cx="762000" cy="238125"/>
    <xdr:sp>
      <xdr:nvSpPr>
        <xdr:cNvPr id="94" name="Shape 94"/>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2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19050</xdr:colOff>
      <xdr:row>13</xdr:row>
      <xdr:rowOff>47625</xdr:rowOff>
    </xdr:from>
    <xdr:ext cx="619125" cy="209550"/>
    <xdr:sp>
      <xdr:nvSpPr>
        <xdr:cNvPr id="95" name="Shape 95"/>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695325</xdr:colOff>
      <xdr:row>13</xdr:row>
      <xdr:rowOff>47625</xdr:rowOff>
    </xdr:from>
    <xdr:ext cx="619125" cy="209550"/>
    <xdr:sp>
      <xdr:nvSpPr>
        <xdr:cNvPr id="96" name="Shape 96"/>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9525</xdr:colOff>
      <xdr:row>6</xdr:row>
      <xdr:rowOff>66675</xdr:rowOff>
    </xdr:from>
    <xdr:ext cx="762000" cy="238125"/>
    <xdr:sp>
      <xdr:nvSpPr>
        <xdr:cNvPr id="97" name="Shape 97"/>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838200</xdr:colOff>
      <xdr:row>6</xdr:row>
      <xdr:rowOff>66675</xdr:rowOff>
    </xdr:from>
    <xdr:ext cx="762000" cy="238125"/>
    <xdr:sp>
      <xdr:nvSpPr>
        <xdr:cNvPr id="98" name="Shape 98"/>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2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19050</xdr:colOff>
      <xdr:row>13</xdr:row>
      <xdr:rowOff>38100</xdr:rowOff>
    </xdr:from>
    <xdr:ext cx="619125" cy="209550"/>
    <xdr:sp>
      <xdr:nvSpPr>
        <xdr:cNvPr id="99" name="Shape 99"/>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704850</xdr:colOff>
      <xdr:row>13</xdr:row>
      <xdr:rowOff>38100</xdr:rowOff>
    </xdr:from>
    <xdr:ext cx="619125" cy="219075"/>
    <xdr:sp>
      <xdr:nvSpPr>
        <xdr:cNvPr id="100" name="Shape 100"/>
        <xdr:cNvSpPr/>
      </xdr:nvSpPr>
      <xdr:spPr>
        <a:xfrm>
          <a:off x="5041200" y="3675225"/>
          <a:ext cx="609600" cy="209550"/>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9525</xdr:colOff>
      <xdr:row>6</xdr:row>
      <xdr:rowOff>85725</xdr:rowOff>
    </xdr:from>
    <xdr:ext cx="762000" cy="228600"/>
    <xdr:sp>
      <xdr:nvSpPr>
        <xdr:cNvPr id="101" name="Shape 101"/>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847725</xdr:colOff>
      <xdr:row>6</xdr:row>
      <xdr:rowOff>85725</xdr:rowOff>
    </xdr:from>
    <xdr:ext cx="762000" cy="228600"/>
    <xdr:sp>
      <xdr:nvSpPr>
        <xdr:cNvPr id="102" name="Shape 102"/>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2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28575</xdr:colOff>
      <xdr:row>13</xdr:row>
      <xdr:rowOff>47625</xdr:rowOff>
    </xdr:from>
    <xdr:ext cx="619125" cy="209550"/>
    <xdr:sp>
      <xdr:nvSpPr>
        <xdr:cNvPr id="103" name="Shape 103"/>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714375</xdr:colOff>
      <xdr:row>13</xdr:row>
      <xdr:rowOff>47625</xdr:rowOff>
    </xdr:from>
    <xdr:ext cx="619125" cy="209550"/>
    <xdr:sp>
      <xdr:nvSpPr>
        <xdr:cNvPr id="104" name="Shape 104"/>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19050</xdr:colOff>
      <xdr:row>6</xdr:row>
      <xdr:rowOff>57150</xdr:rowOff>
    </xdr:from>
    <xdr:ext cx="762000" cy="238125"/>
    <xdr:sp>
      <xdr:nvSpPr>
        <xdr:cNvPr id="105" name="Shape 105"/>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857250</xdr:colOff>
      <xdr:row>6</xdr:row>
      <xdr:rowOff>57150</xdr:rowOff>
    </xdr:from>
    <xdr:ext cx="762000" cy="238125"/>
    <xdr:sp>
      <xdr:nvSpPr>
        <xdr:cNvPr id="106" name="Shape 106"/>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85725</xdr:colOff>
      <xdr:row>6</xdr:row>
      <xdr:rowOff>76200</xdr:rowOff>
    </xdr:from>
    <xdr:ext cx="762000" cy="228600"/>
    <xdr:sp>
      <xdr:nvSpPr>
        <xdr:cNvPr id="6" name="Shape 6"/>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4</xdr:col>
      <xdr:colOff>923925</xdr:colOff>
      <xdr:row>6</xdr:row>
      <xdr:rowOff>66675</xdr:rowOff>
    </xdr:from>
    <xdr:ext cx="762000" cy="228600"/>
    <xdr:sp>
      <xdr:nvSpPr>
        <xdr:cNvPr id="7" name="Shape 7"/>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3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142875</xdr:colOff>
      <xdr:row>13</xdr:row>
      <xdr:rowOff>38100</xdr:rowOff>
    </xdr:from>
    <xdr:ext cx="619125" cy="228600"/>
    <xdr:sp>
      <xdr:nvSpPr>
        <xdr:cNvPr id="107" name="Shape 107"/>
        <xdr:cNvSpPr/>
      </xdr:nvSpPr>
      <xdr:spPr>
        <a:xfrm>
          <a:off x="5041200" y="3670463"/>
          <a:ext cx="609600" cy="21907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828675</xdr:colOff>
      <xdr:row>13</xdr:row>
      <xdr:rowOff>38100</xdr:rowOff>
    </xdr:from>
    <xdr:ext cx="619125" cy="228600"/>
    <xdr:sp>
      <xdr:nvSpPr>
        <xdr:cNvPr id="108" name="Shape 108"/>
        <xdr:cNvSpPr/>
      </xdr:nvSpPr>
      <xdr:spPr>
        <a:xfrm>
          <a:off x="5041200" y="3670463"/>
          <a:ext cx="609600" cy="21907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19050</xdr:colOff>
      <xdr:row>6</xdr:row>
      <xdr:rowOff>66675</xdr:rowOff>
    </xdr:from>
    <xdr:ext cx="762000" cy="238125"/>
    <xdr:sp>
      <xdr:nvSpPr>
        <xdr:cNvPr id="109" name="Shape 109"/>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847725</xdr:colOff>
      <xdr:row>6</xdr:row>
      <xdr:rowOff>66675</xdr:rowOff>
    </xdr:from>
    <xdr:ext cx="752475" cy="228600"/>
    <xdr:sp>
      <xdr:nvSpPr>
        <xdr:cNvPr id="110" name="Shape 110"/>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3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9525</xdr:colOff>
      <xdr:row>13</xdr:row>
      <xdr:rowOff>47625</xdr:rowOff>
    </xdr:from>
    <xdr:ext cx="619125" cy="209550"/>
    <xdr:sp>
      <xdr:nvSpPr>
        <xdr:cNvPr id="111" name="Shape 111"/>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685800</xdr:colOff>
      <xdr:row>13</xdr:row>
      <xdr:rowOff>47625</xdr:rowOff>
    </xdr:from>
    <xdr:ext cx="619125" cy="219075"/>
    <xdr:sp>
      <xdr:nvSpPr>
        <xdr:cNvPr id="112" name="Shape 112"/>
        <xdr:cNvSpPr/>
      </xdr:nvSpPr>
      <xdr:spPr>
        <a:xfrm>
          <a:off x="5041200" y="3675225"/>
          <a:ext cx="609600" cy="209550"/>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19050</xdr:colOff>
      <xdr:row>6</xdr:row>
      <xdr:rowOff>76200</xdr:rowOff>
    </xdr:from>
    <xdr:ext cx="762000" cy="238125"/>
    <xdr:sp>
      <xdr:nvSpPr>
        <xdr:cNvPr id="113" name="Shape 113"/>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857250</xdr:colOff>
      <xdr:row>6</xdr:row>
      <xdr:rowOff>76200</xdr:rowOff>
    </xdr:from>
    <xdr:ext cx="762000" cy="238125"/>
    <xdr:sp>
      <xdr:nvSpPr>
        <xdr:cNvPr id="114" name="Shape 114"/>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3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28575</xdr:colOff>
      <xdr:row>13</xdr:row>
      <xdr:rowOff>47625</xdr:rowOff>
    </xdr:from>
    <xdr:ext cx="619125" cy="209550"/>
    <xdr:sp>
      <xdr:nvSpPr>
        <xdr:cNvPr id="115" name="Shape 115"/>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4</xdr:col>
      <xdr:colOff>704850</xdr:colOff>
      <xdr:row>13</xdr:row>
      <xdr:rowOff>47625</xdr:rowOff>
    </xdr:from>
    <xdr:ext cx="619125" cy="209550"/>
    <xdr:sp>
      <xdr:nvSpPr>
        <xdr:cNvPr id="116" name="Shape 116"/>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4</xdr:col>
      <xdr:colOff>9525</xdr:colOff>
      <xdr:row>6</xdr:row>
      <xdr:rowOff>66675</xdr:rowOff>
    </xdr:from>
    <xdr:ext cx="762000" cy="247650"/>
    <xdr:sp>
      <xdr:nvSpPr>
        <xdr:cNvPr id="117" name="Shape 117"/>
        <xdr:cNvSpPr/>
      </xdr:nvSpPr>
      <xdr:spPr>
        <a:xfrm>
          <a:off x="4969763" y="3660938"/>
          <a:ext cx="752475" cy="238125"/>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4</xdr:col>
      <xdr:colOff>876300</xdr:colOff>
      <xdr:row>6</xdr:row>
      <xdr:rowOff>66675</xdr:rowOff>
    </xdr:from>
    <xdr:ext cx="762000" cy="247650"/>
    <xdr:sp>
      <xdr:nvSpPr>
        <xdr:cNvPr id="118" name="Shape 118"/>
        <xdr:cNvSpPr/>
      </xdr:nvSpPr>
      <xdr:spPr>
        <a:xfrm>
          <a:off x="4969763" y="3660938"/>
          <a:ext cx="752475" cy="238125"/>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3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38100</xdr:colOff>
      <xdr:row>13</xdr:row>
      <xdr:rowOff>47625</xdr:rowOff>
    </xdr:from>
    <xdr:ext cx="619125" cy="209550"/>
    <xdr:sp>
      <xdr:nvSpPr>
        <xdr:cNvPr id="119" name="Shape 119"/>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3</xdr:col>
      <xdr:colOff>742950</xdr:colOff>
      <xdr:row>13</xdr:row>
      <xdr:rowOff>47625</xdr:rowOff>
    </xdr:from>
    <xdr:ext cx="619125" cy="209550"/>
    <xdr:sp>
      <xdr:nvSpPr>
        <xdr:cNvPr id="120" name="Shape 120"/>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3</xdr:col>
      <xdr:colOff>38100</xdr:colOff>
      <xdr:row>6</xdr:row>
      <xdr:rowOff>76200</xdr:rowOff>
    </xdr:from>
    <xdr:ext cx="762000" cy="238125"/>
    <xdr:sp>
      <xdr:nvSpPr>
        <xdr:cNvPr id="121" name="Shape 121"/>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3</xdr:col>
      <xdr:colOff>876300</xdr:colOff>
      <xdr:row>6</xdr:row>
      <xdr:rowOff>76200</xdr:rowOff>
    </xdr:from>
    <xdr:ext cx="762000" cy="238125"/>
    <xdr:sp>
      <xdr:nvSpPr>
        <xdr:cNvPr id="122" name="Shape 122"/>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3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38100</xdr:colOff>
      <xdr:row>13</xdr:row>
      <xdr:rowOff>47625</xdr:rowOff>
    </xdr:from>
    <xdr:ext cx="619125" cy="209550"/>
    <xdr:sp>
      <xdr:nvSpPr>
        <xdr:cNvPr id="123" name="Shape 123"/>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4</xdr:col>
      <xdr:colOff>733425</xdr:colOff>
      <xdr:row>13</xdr:row>
      <xdr:rowOff>47625</xdr:rowOff>
    </xdr:from>
    <xdr:ext cx="619125" cy="209550"/>
    <xdr:sp>
      <xdr:nvSpPr>
        <xdr:cNvPr id="124" name="Shape 124"/>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4</xdr:col>
      <xdr:colOff>66675</xdr:colOff>
      <xdr:row>6</xdr:row>
      <xdr:rowOff>57150</xdr:rowOff>
    </xdr:from>
    <xdr:ext cx="762000" cy="247650"/>
    <xdr:sp>
      <xdr:nvSpPr>
        <xdr:cNvPr id="125" name="Shape 125"/>
        <xdr:cNvSpPr/>
      </xdr:nvSpPr>
      <xdr:spPr>
        <a:xfrm>
          <a:off x="4969763" y="3660938"/>
          <a:ext cx="752475" cy="238125"/>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4</xdr:col>
      <xdr:colOff>914400</xdr:colOff>
      <xdr:row>6</xdr:row>
      <xdr:rowOff>57150</xdr:rowOff>
    </xdr:from>
    <xdr:ext cx="762000" cy="247650"/>
    <xdr:sp>
      <xdr:nvSpPr>
        <xdr:cNvPr id="126" name="Shape 126"/>
        <xdr:cNvSpPr/>
      </xdr:nvSpPr>
      <xdr:spPr>
        <a:xfrm>
          <a:off x="4969763" y="3660938"/>
          <a:ext cx="752475" cy="238125"/>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3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19050</xdr:colOff>
      <xdr:row>13</xdr:row>
      <xdr:rowOff>47625</xdr:rowOff>
    </xdr:from>
    <xdr:ext cx="619125" cy="209550"/>
    <xdr:sp>
      <xdr:nvSpPr>
        <xdr:cNvPr id="127" name="Shape 127"/>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704850</xdr:colOff>
      <xdr:row>13</xdr:row>
      <xdr:rowOff>47625</xdr:rowOff>
    </xdr:from>
    <xdr:ext cx="619125" cy="209550"/>
    <xdr:sp>
      <xdr:nvSpPr>
        <xdr:cNvPr id="128" name="Shape 128"/>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0</xdr:colOff>
      <xdr:row>6</xdr:row>
      <xdr:rowOff>0</xdr:rowOff>
    </xdr:from>
    <xdr:ext cx="762000" cy="247650"/>
    <xdr:sp>
      <xdr:nvSpPr>
        <xdr:cNvPr id="129" name="Shape 129"/>
        <xdr:cNvSpPr/>
      </xdr:nvSpPr>
      <xdr:spPr>
        <a:xfrm>
          <a:off x="4969763" y="3660938"/>
          <a:ext cx="752475" cy="238125"/>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838200</xdr:colOff>
      <xdr:row>6</xdr:row>
      <xdr:rowOff>0</xdr:rowOff>
    </xdr:from>
    <xdr:ext cx="771525" cy="247650"/>
    <xdr:sp>
      <xdr:nvSpPr>
        <xdr:cNvPr id="130" name="Shape 130"/>
        <xdr:cNvSpPr/>
      </xdr:nvSpPr>
      <xdr:spPr>
        <a:xfrm>
          <a:off x="4965000" y="3660938"/>
          <a:ext cx="762000" cy="238125"/>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3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13</xdr:row>
      <xdr:rowOff>38100</xdr:rowOff>
    </xdr:from>
    <xdr:ext cx="619125" cy="209550"/>
    <xdr:sp>
      <xdr:nvSpPr>
        <xdr:cNvPr id="131" name="Shape 131"/>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4</xdr:col>
      <xdr:colOff>685800</xdr:colOff>
      <xdr:row>13</xdr:row>
      <xdr:rowOff>38100</xdr:rowOff>
    </xdr:from>
    <xdr:ext cx="619125" cy="209550"/>
    <xdr:sp>
      <xdr:nvSpPr>
        <xdr:cNvPr id="132" name="Shape 132"/>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4</xdr:col>
      <xdr:colOff>0</xdr:colOff>
      <xdr:row>6</xdr:row>
      <xdr:rowOff>0</xdr:rowOff>
    </xdr:from>
    <xdr:ext cx="762000" cy="247650"/>
    <xdr:sp>
      <xdr:nvSpPr>
        <xdr:cNvPr id="133" name="Shape 133"/>
        <xdr:cNvSpPr/>
      </xdr:nvSpPr>
      <xdr:spPr>
        <a:xfrm>
          <a:off x="4969763" y="3660938"/>
          <a:ext cx="752475" cy="238125"/>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4</xdr:col>
      <xdr:colOff>847725</xdr:colOff>
      <xdr:row>6</xdr:row>
      <xdr:rowOff>0</xdr:rowOff>
    </xdr:from>
    <xdr:ext cx="762000" cy="247650"/>
    <xdr:sp>
      <xdr:nvSpPr>
        <xdr:cNvPr id="134" name="Shape 134"/>
        <xdr:cNvSpPr/>
      </xdr:nvSpPr>
      <xdr:spPr>
        <a:xfrm>
          <a:off x="4969763" y="3660938"/>
          <a:ext cx="752475" cy="238125"/>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3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19050</xdr:colOff>
      <xdr:row>13</xdr:row>
      <xdr:rowOff>38100</xdr:rowOff>
    </xdr:from>
    <xdr:ext cx="619125" cy="209550"/>
    <xdr:sp>
      <xdr:nvSpPr>
        <xdr:cNvPr id="135" name="Shape 135"/>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704850</xdr:colOff>
      <xdr:row>13</xdr:row>
      <xdr:rowOff>38100</xdr:rowOff>
    </xdr:from>
    <xdr:ext cx="619125" cy="209550"/>
    <xdr:sp>
      <xdr:nvSpPr>
        <xdr:cNvPr id="136" name="Shape 136"/>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0</xdr:colOff>
      <xdr:row>6</xdr:row>
      <xdr:rowOff>0</xdr:rowOff>
    </xdr:from>
    <xdr:ext cx="762000" cy="247650"/>
    <xdr:sp>
      <xdr:nvSpPr>
        <xdr:cNvPr id="137" name="Shape 137"/>
        <xdr:cNvSpPr/>
      </xdr:nvSpPr>
      <xdr:spPr>
        <a:xfrm>
          <a:off x="4969763" y="3660938"/>
          <a:ext cx="752475" cy="238125"/>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838200</xdr:colOff>
      <xdr:row>6</xdr:row>
      <xdr:rowOff>0</xdr:rowOff>
    </xdr:from>
    <xdr:ext cx="800100" cy="247650"/>
    <xdr:sp>
      <xdr:nvSpPr>
        <xdr:cNvPr id="138" name="Shape 138"/>
        <xdr:cNvSpPr/>
      </xdr:nvSpPr>
      <xdr:spPr>
        <a:xfrm>
          <a:off x="4950713" y="3660938"/>
          <a:ext cx="790575" cy="238125"/>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466725</xdr:colOff>
      <xdr:row>5</xdr:row>
      <xdr:rowOff>76200</xdr:rowOff>
    </xdr:from>
    <xdr:ext cx="647700" cy="247650"/>
    <xdr:sp>
      <xdr:nvSpPr>
        <xdr:cNvPr id="8" name="Shape 8"/>
        <xdr:cNvSpPr/>
      </xdr:nvSpPr>
      <xdr:spPr>
        <a:xfrm>
          <a:off x="5026913" y="3660938"/>
          <a:ext cx="638175" cy="238125"/>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9525</xdr:colOff>
      <xdr:row>6</xdr:row>
      <xdr:rowOff>57150</xdr:rowOff>
    </xdr:from>
    <xdr:ext cx="762000" cy="238125"/>
    <xdr:sp>
      <xdr:nvSpPr>
        <xdr:cNvPr id="9" name="Shape 9"/>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866775</xdr:colOff>
      <xdr:row>6</xdr:row>
      <xdr:rowOff>57150</xdr:rowOff>
    </xdr:from>
    <xdr:ext cx="762000" cy="238125"/>
    <xdr:sp>
      <xdr:nvSpPr>
        <xdr:cNvPr id="10" name="Shape 10"/>
        <xdr:cNvSpPr/>
      </xdr:nvSpPr>
      <xdr:spPr>
        <a:xfrm>
          <a:off x="4969763" y="3665700"/>
          <a:ext cx="752475" cy="228600"/>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oneCellAnchor>
    <xdr:from>
      <xdr:col>13</xdr:col>
      <xdr:colOff>123825</xdr:colOff>
      <xdr:row>58</xdr:row>
      <xdr:rowOff>47625</xdr:rowOff>
    </xdr:from>
    <xdr:ext cx="2124075" cy="342900"/>
    <xdr:sp>
      <xdr:nvSpPr>
        <xdr:cNvPr id="11" name="Shape 11"/>
        <xdr:cNvSpPr/>
      </xdr:nvSpPr>
      <xdr:spPr>
        <a:xfrm>
          <a:off x="4288725" y="3618075"/>
          <a:ext cx="2114550" cy="323850"/>
        </a:xfrm>
        <a:prstGeom prst="roundRect">
          <a:avLst>
            <a:gd fmla="val 16667" name="adj"/>
          </a:avLst>
        </a:prstGeom>
        <a:solidFill>
          <a:srgbClr val="9B2D2A"/>
        </a:solidFill>
        <a:ln cap="flat" cmpd="sng" w="12700">
          <a:solidFill>
            <a:srgbClr val="42719B"/>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Add Notes</a:t>
          </a:r>
          <a:endParaRPr sz="1400"/>
        </a:p>
      </xdr:txBody>
    </xdr:sp>
    <xdr:clientData fLocksWithSheet="0"/>
  </xdr:oneCellAnchor>
  <xdr:oneCellAnchor>
    <xdr:from>
      <xdr:col>13</xdr:col>
      <xdr:colOff>123825</xdr:colOff>
      <xdr:row>59</xdr:row>
      <xdr:rowOff>47625</xdr:rowOff>
    </xdr:from>
    <xdr:ext cx="2124075" cy="342900"/>
    <xdr:sp>
      <xdr:nvSpPr>
        <xdr:cNvPr id="12" name="Shape 12"/>
        <xdr:cNvSpPr/>
      </xdr:nvSpPr>
      <xdr:spPr>
        <a:xfrm>
          <a:off x="4288725" y="3618075"/>
          <a:ext cx="2114550" cy="323850"/>
        </a:xfrm>
        <a:prstGeom prst="roundRect">
          <a:avLst>
            <a:gd fmla="val 16667" name="adj"/>
          </a:avLst>
        </a:prstGeom>
        <a:solidFill>
          <a:srgbClr val="9B2D2A"/>
        </a:solidFill>
        <a:ln cap="flat" cmpd="sng" w="12700">
          <a:solidFill>
            <a:srgbClr val="42719B"/>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Add Notes</a:t>
          </a:r>
          <a:endParaRPr sz="1400"/>
        </a:p>
      </xdr:txBody>
    </xdr:sp>
    <xdr:clientData fLocksWithSheet="0"/>
  </xdr:oneCellAnchor>
  <xdr:oneCellAnchor>
    <xdr:from>
      <xdr:col>13</xdr:col>
      <xdr:colOff>123825</xdr:colOff>
      <xdr:row>60</xdr:row>
      <xdr:rowOff>47625</xdr:rowOff>
    </xdr:from>
    <xdr:ext cx="2124075" cy="342900"/>
    <xdr:sp>
      <xdr:nvSpPr>
        <xdr:cNvPr id="13" name="Shape 13"/>
        <xdr:cNvSpPr/>
      </xdr:nvSpPr>
      <xdr:spPr>
        <a:xfrm>
          <a:off x="4288725" y="3618075"/>
          <a:ext cx="2114550" cy="323850"/>
        </a:xfrm>
        <a:prstGeom prst="roundRect">
          <a:avLst>
            <a:gd fmla="val 16667" name="adj"/>
          </a:avLst>
        </a:prstGeom>
        <a:solidFill>
          <a:srgbClr val="9B2D2A"/>
        </a:solidFill>
        <a:ln cap="flat" cmpd="sng" w="12700">
          <a:solidFill>
            <a:srgbClr val="42719B"/>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Add Notes</a:t>
          </a:r>
          <a:endParaRPr sz="1400"/>
        </a:p>
      </xdr:txBody>
    </xdr:sp>
    <xdr:clientData fLocksWithSheet="0"/>
  </xdr:oneCellAnchor>
  <xdr:oneCellAnchor>
    <xdr:from>
      <xdr:col>13</xdr:col>
      <xdr:colOff>123825</xdr:colOff>
      <xdr:row>61</xdr:row>
      <xdr:rowOff>47625</xdr:rowOff>
    </xdr:from>
    <xdr:ext cx="2124075" cy="342900"/>
    <xdr:sp>
      <xdr:nvSpPr>
        <xdr:cNvPr id="14" name="Shape 14"/>
        <xdr:cNvSpPr/>
      </xdr:nvSpPr>
      <xdr:spPr>
        <a:xfrm>
          <a:off x="4288725" y="3618075"/>
          <a:ext cx="2114550" cy="323850"/>
        </a:xfrm>
        <a:prstGeom prst="roundRect">
          <a:avLst>
            <a:gd fmla="val 16667" name="adj"/>
          </a:avLst>
        </a:prstGeom>
        <a:solidFill>
          <a:srgbClr val="9B2D2A"/>
        </a:solidFill>
        <a:ln cap="flat" cmpd="sng" w="12700">
          <a:solidFill>
            <a:srgbClr val="42719B"/>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Add Notes</a:t>
          </a:r>
          <a:endParaRPr sz="1400"/>
        </a:p>
      </xdr:txBody>
    </xdr:sp>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0</xdr:colOff>
      <xdr:row>13</xdr:row>
      <xdr:rowOff>47625</xdr:rowOff>
    </xdr:from>
    <xdr:ext cx="619125" cy="209550"/>
    <xdr:sp>
      <xdr:nvSpPr>
        <xdr:cNvPr id="15" name="Shape 15"/>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704850</xdr:colOff>
      <xdr:row>13</xdr:row>
      <xdr:rowOff>47625</xdr:rowOff>
    </xdr:from>
    <xdr:ext cx="619125" cy="209550"/>
    <xdr:sp>
      <xdr:nvSpPr>
        <xdr:cNvPr id="16" name="Shape 16"/>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9525</xdr:colOff>
      <xdr:row>6</xdr:row>
      <xdr:rowOff>76200</xdr:rowOff>
    </xdr:from>
    <xdr:ext cx="762000" cy="247650"/>
    <xdr:sp>
      <xdr:nvSpPr>
        <xdr:cNvPr id="17" name="Shape 17"/>
        <xdr:cNvSpPr/>
      </xdr:nvSpPr>
      <xdr:spPr>
        <a:xfrm>
          <a:off x="4969763" y="3660938"/>
          <a:ext cx="752475" cy="238125"/>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847725</xdr:colOff>
      <xdr:row>6</xdr:row>
      <xdr:rowOff>76200</xdr:rowOff>
    </xdr:from>
    <xdr:ext cx="762000" cy="247650"/>
    <xdr:sp>
      <xdr:nvSpPr>
        <xdr:cNvPr id="18" name="Shape 18"/>
        <xdr:cNvSpPr/>
      </xdr:nvSpPr>
      <xdr:spPr>
        <a:xfrm>
          <a:off x="4969763" y="3660938"/>
          <a:ext cx="752475" cy="238125"/>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171450</xdr:colOff>
      <xdr:row>13</xdr:row>
      <xdr:rowOff>57150</xdr:rowOff>
    </xdr:from>
    <xdr:ext cx="476250" cy="180975"/>
    <xdr:sp>
      <xdr:nvSpPr>
        <xdr:cNvPr id="19" name="Shape 19"/>
        <xdr:cNvSpPr/>
      </xdr:nvSpPr>
      <xdr:spPr>
        <a:xfrm>
          <a:off x="5107875" y="3694275"/>
          <a:ext cx="476250" cy="171450"/>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695325</xdr:colOff>
      <xdr:row>13</xdr:row>
      <xdr:rowOff>57150</xdr:rowOff>
    </xdr:from>
    <xdr:ext cx="609600" cy="180975"/>
    <xdr:sp>
      <xdr:nvSpPr>
        <xdr:cNvPr id="20" name="Shape 20"/>
        <xdr:cNvSpPr/>
      </xdr:nvSpPr>
      <xdr:spPr>
        <a:xfrm>
          <a:off x="5041200" y="3689513"/>
          <a:ext cx="609600" cy="18097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171450</xdr:colOff>
      <xdr:row>6</xdr:row>
      <xdr:rowOff>95250</xdr:rowOff>
    </xdr:from>
    <xdr:ext cx="609600" cy="219075"/>
    <xdr:sp>
      <xdr:nvSpPr>
        <xdr:cNvPr id="21" name="Shape 21"/>
        <xdr:cNvSpPr/>
      </xdr:nvSpPr>
      <xdr:spPr>
        <a:xfrm>
          <a:off x="5041200" y="3670463"/>
          <a:ext cx="609600" cy="219075"/>
        </a:xfrm>
        <a:prstGeom prst="roundRect">
          <a:avLst>
            <a:gd fmla="val 16667" name="adj"/>
          </a:avLst>
        </a:prstGeom>
        <a:gradFill>
          <a:gsLst>
            <a:gs pos="0">
              <a:srgbClr val="70A5DA"/>
            </a:gs>
            <a:gs pos="50000">
              <a:srgbClr val="539BDB"/>
            </a:gs>
            <a:gs pos="100000">
              <a:srgbClr val="4288C8"/>
            </a:gs>
          </a:gsLst>
          <a:lin ang="5400000" scaled="0"/>
        </a:gra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Home</a:t>
          </a:r>
          <a:endParaRPr sz="1400"/>
        </a:p>
      </xdr:txBody>
    </xdr:sp>
    <xdr:clientData fLocksWithSheet="0"/>
  </xdr:oneCellAnchor>
  <xdr:oneCellAnchor>
    <xdr:from>
      <xdr:col>5</xdr:col>
      <xdr:colOff>847725</xdr:colOff>
      <xdr:row>6</xdr:row>
      <xdr:rowOff>95250</xdr:rowOff>
    </xdr:from>
    <xdr:ext cx="695325" cy="228600"/>
    <xdr:sp>
      <xdr:nvSpPr>
        <xdr:cNvPr id="22" name="Shape 22"/>
        <xdr:cNvSpPr/>
      </xdr:nvSpPr>
      <xdr:spPr>
        <a:xfrm>
          <a:off x="5003100" y="3665700"/>
          <a:ext cx="685800" cy="228600"/>
        </a:xfrm>
        <a:prstGeom prst="roundRect">
          <a:avLst>
            <a:gd fmla="val 16667" name="adj"/>
          </a:avLst>
        </a:prstGeom>
        <a:gradFill>
          <a:gsLst>
            <a:gs pos="0">
              <a:srgbClr val="70A5DA"/>
            </a:gs>
            <a:gs pos="50000">
              <a:srgbClr val="539BDB"/>
            </a:gs>
            <a:gs pos="100000">
              <a:srgbClr val="4288C8"/>
            </a:gs>
          </a:gsLst>
          <a:lin ang="5400000" scaled="0"/>
        </a:gra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Validate</a:t>
          </a:r>
          <a:endParaRPr sz="1400"/>
        </a:p>
      </xdr:txBody>
    </xdr:sp>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0</xdr:colOff>
      <xdr:row>13</xdr:row>
      <xdr:rowOff>47625</xdr:rowOff>
    </xdr:from>
    <xdr:ext cx="619125" cy="209550"/>
    <xdr:sp>
      <xdr:nvSpPr>
        <xdr:cNvPr id="23" name="Shape 23"/>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Add</a:t>
          </a:r>
          <a:endParaRPr sz="1400"/>
        </a:p>
      </xdr:txBody>
    </xdr:sp>
    <xdr:clientData fLocksWithSheet="0"/>
  </xdr:oneCellAnchor>
  <xdr:oneCellAnchor>
    <xdr:from>
      <xdr:col>5</xdr:col>
      <xdr:colOff>704850</xdr:colOff>
      <xdr:row>13</xdr:row>
      <xdr:rowOff>47625</xdr:rowOff>
    </xdr:from>
    <xdr:ext cx="619125" cy="209550"/>
    <xdr:sp>
      <xdr:nvSpPr>
        <xdr:cNvPr id="24" name="Shape 24"/>
        <xdr:cNvSpPr/>
      </xdr:nvSpPr>
      <xdr:spPr>
        <a:xfrm>
          <a:off x="5041200" y="3679988"/>
          <a:ext cx="609600" cy="200025"/>
        </a:xfrm>
        <a:prstGeom prst="roundRect">
          <a:avLst>
            <a:gd fmla="val 16667" name="adj"/>
          </a:avLst>
        </a:prstGeom>
        <a:gradFill>
          <a:gsLst>
            <a:gs pos="0">
              <a:srgbClr val="F08B54"/>
            </a:gs>
            <a:gs pos="50000">
              <a:srgbClr val="F67A26"/>
            </a:gs>
            <a:gs pos="100000">
              <a:srgbClr val="E36A18"/>
            </a:gs>
          </a:gsLst>
          <a:lin ang="5400000" scaled="0"/>
        </a:gradFill>
        <a:ln cap="flat" cmpd="sng" w="9525">
          <a:solidFill>
            <a:schemeClr val="accent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chemeClr val="lt1"/>
              </a:solidFill>
              <a:latin typeface="Calibri"/>
              <a:ea typeface="Calibri"/>
              <a:cs typeface="Calibri"/>
              <a:sym typeface="Calibri"/>
            </a:rPr>
            <a:t>Delete</a:t>
          </a:r>
          <a:endParaRPr sz="1400"/>
        </a:p>
      </xdr:txBody>
    </xdr:sp>
    <xdr:clientData fLocksWithSheet="0"/>
  </xdr:oneCellAnchor>
  <xdr:oneCellAnchor>
    <xdr:from>
      <xdr:col>5</xdr:col>
      <xdr:colOff>9525</xdr:colOff>
      <xdr:row>6</xdr:row>
      <xdr:rowOff>47625</xdr:rowOff>
    </xdr:from>
    <xdr:ext cx="762000" cy="238125"/>
    <xdr:sp>
      <xdr:nvSpPr>
        <xdr:cNvPr id="25" name="Shape 25"/>
        <xdr:cNvSpPr/>
      </xdr:nvSpPr>
      <xdr:spPr>
        <a:xfrm>
          <a:off x="4969763" y="3660938"/>
          <a:ext cx="752475" cy="238125"/>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Home</a:t>
          </a:r>
          <a:endParaRPr sz="1400"/>
        </a:p>
      </xdr:txBody>
    </xdr:sp>
    <xdr:clientData fLocksWithSheet="0"/>
  </xdr:oneCellAnchor>
  <xdr:oneCellAnchor>
    <xdr:from>
      <xdr:col>5</xdr:col>
      <xdr:colOff>857250</xdr:colOff>
      <xdr:row>6</xdr:row>
      <xdr:rowOff>38100</xdr:rowOff>
    </xdr:from>
    <xdr:ext cx="762000" cy="238125"/>
    <xdr:sp>
      <xdr:nvSpPr>
        <xdr:cNvPr id="26" name="Shape 26"/>
        <xdr:cNvSpPr/>
      </xdr:nvSpPr>
      <xdr:spPr>
        <a:xfrm>
          <a:off x="4969763" y="3660938"/>
          <a:ext cx="752475" cy="238125"/>
        </a:xfrm>
        <a:prstGeom prst="roundRect">
          <a:avLst>
            <a:gd fmla="val 16667" name="adj"/>
          </a:avLst>
        </a:prstGeom>
        <a:solidFill>
          <a:schemeClr val="accent1"/>
        </a:solidFill>
        <a:ln cap="flat" cmpd="sng" w="9525">
          <a:solidFill>
            <a:schemeClr val="accent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Validate</a:t>
          </a:r>
          <a:endParaRPr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71"/>
    <col customWidth="1" min="2" max="2" width="3.0"/>
    <col customWidth="1" min="3" max="3" width="2.71"/>
    <col customWidth="1" min="4" max="4" width="8.0"/>
    <col customWidth="1" min="5" max="5" width="12.14"/>
    <col customWidth="1" min="6" max="6" width="16.57"/>
    <col customWidth="1" min="7" max="7" width="17.0"/>
    <col customWidth="1" min="8" max="8" width="12.86"/>
    <col customWidth="1" min="9" max="9" width="15.29"/>
    <col customWidth="1" min="10" max="10" width="20.14"/>
    <col customWidth="1" min="11" max="26" width="8.71"/>
  </cols>
  <sheetData>
    <row r="2">
      <c r="I2" s="1"/>
    </row>
    <row r="3">
      <c r="I3" s="1"/>
    </row>
    <row r="4">
      <c r="I4" s="1"/>
    </row>
    <row r="5">
      <c r="I5" s="1"/>
    </row>
    <row r="6">
      <c r="E6" s="2" t="s">
        <v>0</v>
      </c>
      <c r="F6" s="3"/>
      <c r="G6" s="3"/>
      <c r="H6" s="3"/>
      <c r="I6" s="4"/>
    </row>
    <row r="7">
      <c r="E7" s="5" t="s">
        <v>1</v>
      </c>
      <c r="F7" s="6" t="s">
        <v>2</v>
      </c>
      <c r="G7" s="3"/>
      <c r="H7" s="3"/>
      <c r="I7" s="4"/>
    </row>
    <row r="8">
      <c r="E8" s="5" t="s">
        <v>3</v>
      </c>
      <c r="F8" s="6" t="s">
        <v>4</v>
      </c>
      <c r="G8" s="3"/>
      <c r="H8" s="3"/>
      <c r="I8" s="4"/>
    </row>
    <row r="9">
      <c r="E9" s="5" t="s">
        <v>5</v>
      </c>
      <c r="F9" s="6" t="s">
        <v>6</v>
      </c>
      <c r="G9" s="3"/>
      <c r="H9" s="3"/>
      <c r="I9" s="4"/>
    </row>
    <row r="10">
      <c r="E10" s="5" t="s">
        <v>7</v>
      </c>
      <c r="F10" s="6" t="s">
        <v>8</v>
      </c>
      <c r="G10" s="3"/>
      <c r="H10" s="3"/>
      <c r="I10" s="4"/>
    </row>
    <row r="11">
      <c r="E11" s="5" t="s">
        <v>9</v>
      </c>
      <c r="F11" s="6" t="s">
        <v>10</v>
      </c>
      <c r="G11" s="3"/>
      <c r="H11" s="3"/>
      <c r="I11" s="4"/>
    </row>
    <row r="12">
      <c r="E12" s="5" t="s">
        <v>11</v>
      </c>
      <c r="F12" s="6" t="s">
        <v>12</v>
      </c>
      <c r="G12" s="3"/>
      <c r="H12" s="3"/>
      <c r="I12" s="4"/>
    </row>
    <row r="13">
      <c r="I13" s="1"/>
    </row>
    <row r="14">
      <c r="I14" s="1"/>
    </row>
    <row r="15">
      <c r="D15" s="7" t="s">
        <v>13</v>
      </c>
      <c r="E15" s="3"/>
      <c r="F15" s="3"/>
      <c r="G15" s="3"/>
      <c r="H15" s="3"/>
      <c r="I15" s="3"/>
      <c r="J15" s="4"/>
    </row>
    <row r="16" ht="27.75" customHeight="1">
      <c r="D16" s="8" t="s">
        <v>14</v>
      </c>
      <c r="E16" s="9"/>
      <c r="F16" s="9"/>
      <c r="G16" s="9"/>
      <c r="H16" s="9"/>
      <c r="I16" s="9"/>
      <c r="J16" s="10"/>
    </row>
    <row r="17" ht="45.0" customHeight="1">
      <c r="D17" s="11" t="s">
        <v>15</v>
      </c>
      <c r="E17" s="12"/>
      <c r="F17" s="12"/>
      <c r="G17" s="12"/>
      <c r="H17" s="12"/>
      <c r="I17" s="12"/>
      <c r="J17" s="13"/>
    </row>
    <row r="18">
      <c r="D18" s="14"/>
      <c r="E18" s="14"/>
      <c r="F18" s="14"/>
      <c r="G18" s="14"/>
      <c r="H18" s="14"/>
      <c r="I18" s="15"/>
      <c r="J18" s="14"/>
    </row>
    <row r="19">
      <c r="I19" s="1"/>
    </row>
    <row r="20">
      <c r="D20" s="16" t="s">
        <v>16</v>
      </c>
      <c r="E20" s="3"/>
      <c r="F20" s="3"/>
      <c r="G20" s="3"/>
      <c r="H20" s="3"/>
      <c r="I20" s="3"/>
      <c r="J20" s="4"/>
    </row>
    <row r="21" ht="18.0" customHeight="1">
      <c r="D21" s="17" t="s">
        <v>17</v>
      </c>
      <c r="E21" s="18"/>
      <c r="F21" s="18"/>
      <c r="G21" s="18"/>
      <c r="H21" s="18"/>
      <c r="I21" s="18"/>
      <c r="J21" s="19"/>
    </row>
    <row r="22" ht="16.5" customHeight="1">
      <c r="D22" s="17" t="s">
        <v>18</v>
      </c>
      <c r="E22" s="18"/>
      <c r="F22" s="18"/>
      <c r="G22" s="18"/>
      <c r="H22" s="18"/>
      <c r="I22" s="18"/>
      <c r="J22" s="19"/>
    </row>
    <row r="23" ht="16.5" customHeight="1">
      <c r="D23" s="20" t="s">
        <v>19</v>
      </c>
      <c r="E23" s="18"/>
      <c r="F23" s="18"/>
      <c r="G23" s="18"/>
      <c r="H23" s="18"/>
      <c r="I23" s="18"/>
      <c r="J23" s="19"/>
    </row>
    <row r="24" ht="18.75" customHeight="1">
      <c r="D24" s="20" t="s">
        <v>20</v>
      </c>
      <c r="E24" s="18"/>
      <c r="F24" s="18"/>
      <c r="G24" s="18"/>
      <c r="H24" s="18"/>
      <c r="I24" s="18"/>
      <c r="J24" s="19"/>
    </row>
    <row r="25" ht="28.5" customHeight="1">
      <c r="D25" s="11" t="s">
        <v>21</v>
      </c>
      <c r="E25" s="12"/>
      <c r="F25" s="12"/>
      <c r="G25" s="12"/>
      <c r="H25" s="12"/>
      <c r="I25" s="12"/>
      <c r="J25" s="13"/>
    </row>
    <row r="26" ht="15.75" customHeight="1">
      <c r="I26" s="1"/>
    </row>
    <row r="27" ht="15.75" customHeight="1">
      <c r="I27" s="1"/>
    </row>
    <row r="28" ht="15.75" customHeight="1">
      <c r="D28" s="21" t="s">
        <v>22</v>
      </c>
      <c r="E28" s="3"/>
      <c r="F28" s="3"/>
      <c r="G28" s="3"/>
      <c r="H28" s="3"/>
      <c r="I28" s="3"/>
      <c r="J28" s="4"/>
    </row>
    <row r="29" ht="15.75" customHeight="1">
      <c r="D29" s="22">
        <v>1.0</v>
      </c>
      <c r="E29" s="23" t="s">
        <v>23</v>
      </c>
      <c r="F29" s="3"/>
      <c r="G29" s="3"/>
      <c r="H29" s="3"/>
      <c r="I29" s="24"/>
      <c r="J29" s="25" t="s">
        <v>24</v>
      </c>
    </row>
    <row r="30" ht="15.75" customHeight="1">
      <c r="D30" s="22">
        <v>2.0</v>
      </c>
      <c r="E30" s="23" t="s">
        <v>25</v>
      </c>
      <c r="F30" s="3"/>
      <c r="G30" s="3"/>
      <c r="H30" s="3"/>
      <c r="I30" s="24"/>
      <c r="J30" s="25" t="s">
        <v>25</v>
      </c>
    </row>
    <row r="31" ht="15.75" customHeight="1">
      <c r="D31" s="22">
        <v>3.0</v>
      </c>
      <c r="E31" s="23" t="s">
        <v>26</v>
      </c>
      <c r="F31" s="3"/>
      <c r="G31" s="3"/>
      <c r="H31" s="3"/>
      <c r="I31" s="24"/>
      <c r="J31" s="25" t="s">
        <v>26</v>
      </c>
    </row>
    <row r="32" ht="15.75" customHeight="1">
      <c r="D32" s="22">
        <v>4.0</v>
      </c>
      <c r="E32" s="23" t="s">
        <v>27</v>
      </c>
      <c r="F32" s="3"/>
      <c r="G32" s="3"/>
      <c r="H32" s="3"/>
      <c r="I32" s="24"/>
      <c r="J32" s="25" t="s">
        <v>27</v>
      </c>
    </row>
    <row r="33" ht="15.75" customHeight="1">
      <c r="D33" s="26"/>
      <c r="E33" s="26"/>
      <c r="F33" s="26"/>
      <c r="G33" s="26"/>
      <c r="H33" s="26"/>
      <c r="I33" s="27"/>
      <c r="J33" s="26"/>
    </row>
    <row r="34" ht="15.75" customHeight="1">
      <c r="D34" s="26"/>
      <c r="E34" s="26"/>
      <c r="F34" s="26"/>
      <c r="G34" s="26"/>
      <c r="H34" s="26"/>
      <c r="I34" s="27"/>
      <c r="J34" s="26"/>
    </row>
    <row r="35" ht="15.75" customHeight="1">
      <c r="D35" s="16" t="s">
        <v>28</v>
      </c>
      <c r="E35" s="3"/>
      <c r="F35" s="3"/>
      <c r="G35" s="3"/>
      <c r="H35" s="3"/>
      <c r="I35" s="3"/>
      <c r="J35" s="4"/>
    </row>
    <row r="36" ht="30.0" customHeight="1">
      <c r="D36" s="28" t="s">
        <v>29</v>
      </c>
      <c r="E36" s="3"/>
      <c r="F36" s="3"/>
      <c r="G36" s="3"/>
      <c r="H36" s="3"/>
      <c r="I36" s="3"/>
      <c r="J36" s="4"/>
    </row>
    <row r="37" ht="15.75" customHeight="1">
      <c r="D37" s="26"/>
      <c r="E37" s="26"/>
      <c r="F37" s="26"/>
      <c r="G37" s="26"/>
      <c r="H37" s="26"/>
      <c r="I37" s="27"/>
      <c r="J37" s="26"/>
    </row>
    <row r="38" ht="15.75" customHeight="1">
      <c r="D38" s="26"/>
      <c r="E38" s="26"/>
      <c r="F38" s="26"/>
      <c r="G38" s="26"/>
      <c r="H38" s="26"/>
      <c r="I38" s="27"/>
      <c r="J38" s="26"/>
    </row>
    <row r="39" ht="15.75" customHeight="1">
      <c r="I39" s="1"/>
    </row>
    <row r="40" ht="18.0" customHeight="1">
      <c r="D40" s="16" t="s">
        <v>30</v>
      </c>
      <c r="E40" s="3"/>
      <c r="F40" s="3"/>
      <c r="G40" s="3"/>
      <c r="H40" s="3"/>
      <c r="I40" s="3"/>
      <c r="J40" s="4"/>
    </row>
    <row r="41" ht="60.0" customHeight="1">
      <c r="D41" s="29" t="s">
        <v>31</v>
      </c>
      <c r="E41" s="9"/>
      <c r="F41" s="9"/>
      <c r="G41" s="9"/>
      <c r="H41" s="9"/>
      <c r="I41" s="9"/>
      <c r="J41" s="10"/>
    </row>
    <row r="42" ht="49.5" customHeight="1">
      <c r="D42" s="30" t="s">
        <v>32</v>
      </c>
      <c r="E42" s="9"/>
      <c r="F42" s="9"/>
      <c r="G42" s="9"/>
      <c r="H42" s="9"/>
      <c r="I42" s="9"/>
      <c r="J42" s="10"/>
    </row>
    <row r="43" ht="53.25" customHeight="1">
      <c r="D43" s="30" t="s">
        <v>33</v>
      </c>
      <c r="E43" s="9"/>
      <c r="F43" s="9"/>
      <c r="G43" s="9"/>
      <c r="H43" s="9"/>
      <c r="I43" s="9"/>
      <c r="J43" s="10"/>
    </row>
    <row r="44" ht="30.0" customHeight="1">
      <c r="D44" s="17" t="s">
        <v>34</v>
      </c>
      <c r="E44" s="18"/>
      <c r="F44" s="18"/>
      <c r="G44" s="18"/>
      <c r="H44" s="18"/>
      <c r="I44" s="18"/>
      <c r="J44" s="19"/>
    </row>
    <row r="45" ht="56.25" customHeight="1">
      <c r="D45" s="8" t="s">
        <v>35</v>
      </c>
      <c r="E45" s="9"/>
      <c r="F45" s="9"/>
      <c r="G45" s="9"/>
      <c r="H45" s="9"/>
      <c r="I45" s="9"/>
      <c r="J45" s="10"/>
    </row>
    <row r="46" ht="84.75" customHeight="1">
      <c r="D46" s="8" t="s">
        <v>36</v>
      </c>
      <c r="E46" s="9"/>
      <c r="F46" s="9"/>
      <c r="G46" s="9"/>
      <c r="H46" s="9"/>
      <c r="I46" s="9"/>
      <c r="J46" s="10"/>
    </row>
    <row r="47" ht="61.5" customHeight="1">
      <c r="D47" s="31" t="s">
        <v>37</v>
      </c>
      <c r="E47" s="3"/>
      <c r="F47" s="3"/>
      <c r="G47" s="3"/>
      <c r="H47" s="3"/>
      <c r="I47" s="3"/>
      <c r="J47" s="4"/>
    </row>
    <row r="48" ht="15.75" customHeight="1">
      <c r="I48" s="1"/>
    </row>
    <row r="49" ht="15.75" customHeight="1">
      <c r="I49" s="1"/>
    </row>
    <row r="50" ht="15.75" customHeight="1">
      <c r="D50" s="21" t="s">
        <v>38</v>
      </c>
      <c r="E50" s="3"/>
      <c r="F50" s="3"/>
      <c r="G50" s="3"/>
      <c r="H50" s="3"/>
      <c r="I50" s="3"/>
      <c r="J50" s="4"/>
    </row>
    <row r="51" ht="19.5" customHeight="1">
      <c r="D51" s="23" t="s">
        <v>39</v>
      </c>
      <c r="E51" s="3"/>
      <c r="F51" s="3"/>
      <c r="G51" s="3"/>
      <c r="H51" s="3"/>
      <c r="I51" s="3"/>
      <c r="J51" s="4"/>
    </row>
    <row r="52" ht="19.5" customHeight="1">
      <c r="D52" s="23" t="s">
        <v>40</v>
      </c>
      <c r="E52" s="3"/>
      <c r="F52" s="3"/>
      <c r="G52" s="3"/>
      <c r="H52" s="3"/>
      <c r="I52" s="3"/>
      <c r="J52" s="4"/>
    </row>
    <row r="53" ht="19.5" customHeight="1">
      <c r="D53" s="23" t="s">
        <v>41</v>
      </c>
      <c r="E53" s="3"/>
      <c r="F53" s="3"/>
      <c r="G53" s="3"/>
      <c r="H53" s="3"/>
      <c r="I53" s="3"/>
      <c r="J53" s="4"/>
    </row>
    <row r="54" ht="42.0" customHeight="1">
      <c r="D54" s="23" t="s">
        <v>42</v>
      </c>
      <c r="E54" s="3"/>
      <c r="F54" s="3"/>
      <c r="G54" s="3"/>
      <c r="H54" s="3"/>
      <c r="I54" s="3"/>
      <c r="J54" s="4"/>
    </row>
    <row r="55" ht="38.25" customHeight="1">
      <c r="D55" s="23" t="s">
        <v>43</v>
      </c>
      <c r="E55" s="3"/>
      <c r="F55" s="3"/>
      <c r="G55" s="3"/>
      <c r="H55" s="3"/>
      <c r="I55" s="3"/>
      <c r="J55" s="4"/>
    </row>
    <row r="56" ht="38.25" customHeight="1">
      <c r="D56" s="31" t="s">
        <v>44</v>
      </c>
      <c r="E56" s="3"/>
      <c r="F56" s="3"/>
      <c r="G56" s="3"/>
      <c r="H56" s="3"/>
      <c r="I56" s="3"/>
      <c r="J56" s="4"/>
    </row>
    <row r="57" ht="38.25" customHeight="1">
      <c r="D57" s="31" t="s">
        <v>45</v>
      </c>
      <c r="E57" s="3"/>
      <c r="F57" s="3"/>
      <c r="G57" s="3"/>
      <c r="H57" s="3"/>
      <c r="I57" s="3"/>
      <c r="J57" s="4"/>
    </row>
    <row r="58" ht="25.5" customHeight="1">
      <c r="D58" s="31" t="s">
        <v>46</v>
      </c>
      <c r="E58" s="3"/>
      <c r="F58" s="3"/>
      <c r="G58" s="3"/>
      <c r="H58" s="3"/>
      <c r="I58" s="3"/>
      <c r="J58" s="4"/>
    </row>
    <row r="59" ht="27.75" customHeight="1">
      <c r="D59" s="23" t="s">
        <v>47</v>
      </c>
      <c r="E59" s="3"/>
      <c r="F59" s="3"/>
      <c r="G59" s="3"/>
      <c r="H59" s="3"/>
      <c r="I59" s="3"/>
      <c r="J59" s="4"/>
    </row>
    <row r="60" ht="15.75" customHeight="1">
      <c r="I60" s="1"/>
    </row>
    <row r="61" ht="15.75" customHeight="1">
      <c r="I61" s="1"/>
    </row>
    <row r="62" ht="15.75" customHeight="1">
      <c r="I62" s="1"/>
    </row>
    <row r="63" ht="15.0" customHeight="1"/>
    <row r="64" ht="15.0" customHeight="1"/>
    <row r="65" ht="15.0" customHeight="1"/>
    <row r="66" ht="15.0" customHeight="1"/>
    <row r="67" ht="15.0" customHeight="1"/>
    <row r="68" ht="15.0"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1">
    <mergeCell ref="E6:I6"/>
    <mergeCell ref="F7:I7"/>
    <mergeCell ref="F8:I8"/>
    <mergeCell ref="F9:I9"/>
    <mergeCell ref="F10:I10"/>
    <mergeCell ref="F11:I11"/>
    <mergeCell ref="F12:I12"/>
    <mergeCell ref="D15:J15"/>
    <mergeCell ref="D16:J16"/>
    <mergeCell ref="D17:J17"/>
    <mergeCell ref="D20:J20"/>
    <mergeCell ref="D21:J21"/>
    <mergeCell ref="D22:J22"/>
    <mergeCell ref="D23:J23"/>
    <mergeCell ref="D24:J24"/>
    <mergeCell ref="D25:J25"/>
    <mergeCell ref="D28:J28"/>
    <mergeCell ref="E29:I29"/>
    <mergeCell ref="E30:I30"/>
    <mergeCell ref="E31:I31"/>
    <mergeCell ref="E32:I32"/>
    <mergeCell ref="D35:J35"/>
    <mergeCell ref="D36:J36"/>
    <mergeCell ref="D40:J40"/>
    <mergeCell ref="D41:J41"/>
    <mergeCell ref="D42:J42"/>
    <mergeCell ref="D43:J43"/>
    <mergeCell ref="D44:J44"/>
    <mergeCell ref="D54:J54"/>
    <mergeCell ref="D55:J55"/>
    <mergeCell ref="D56:J56"/>
    <mergeCell ref="D57:J57"/>
    <mergeCell ref="D58:J58"/>
    <mergeCell ref="D59:J59"/>
    <mergeCell ref="D45:J45"/>
    <mergeCell ref="D46:J46"/>
    <mergeCell ref="D47:J47"/>
    <mergeCell ref="D50:J50"/>
    <mergeCell ref="D51:J51"/>
    <mergeCell ref="D52:J52"/>
    <mergeCell ref="D53:J53"/>
  </mergeCells>
  <hyperlinks>
    <hyperlink display="Import XBRL file" location="Index!D34" ref="F10"/>
    <hyperlink display="General Info" location="GeneralInfo!A1" ref="J29"/>
    <hyperlink display="Declaration" location="Declaration!A1" ref="J30"/>
    <hyperlink display="Summary" location="Summary!A1" ref="J31"/>
    <hyperlink display="Shareholding Pattern" location="'Shareholding Pattern'!A1" ref="J32"/>
  </hyperlink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7"/>
    <pageSetUpPr/>
  </sheetPr>
  <sheetViews>
    <sheetView showGridLines="0" workbookViewId="0"/>
  </sheetViews>
  <sheetFormatPr customHeight="1" defaultColWidth="14.43" defaultRowHeight="15.0"/>
  <cols>
    <col customWidth="1" min="1" max="1" width="2.0"/>
    <col customWidth="1" hidden="1" min="2" max="2" width="1.57"/>
    <col customWidth="1" hidden="1" min="3" max="3" width="1.71"/>
    <col customWidth="1" hidden="1" min="4" max="4" width="2.29"/>
    <col customWidth="1" min="5" max="5" width="7.14"/>
    <col customWidth="1" min="6" max="6" width="35.71"/>
    <col customWidth="1" min="7" max="7" width="13.71"/>
    <col customWidth="1" min="8" max="8" width="14.57"/>
    <col customWidth="1" hidden="1" min="9" max="10" width="14.57"/>
    <col customWidth="1" min="11" max="11" width="15.57"/>
    <col customWidth="1" min="12" max="12" width="13.57"/>
    <col customWidth="1" min="13" max="13" width="15.43"/>
    <col customWidth="1" hidden="1" min="14" max="14" width="16.0"/>
    <col customWidth="1" min="15" max="15" width="16.43"/>
    <col customWidth="1" min="16" max="16" width="8.29"/>
    <col customWidth="1" hidden="1" min="17" max="18" width="14.57"/>
    <col customWidth="1" min="19" max="19" width="14.57"/>
    <col customWidth="1" min="20" max="20" width="19.14"/>
    <col customWidth="1" hidden="1" min="21" max="21" width="15.43"/>
    <col customWidth="1" hidden="1" min="22" max="22" width="8.57"/>
    <col customWidth="1" hidden="1" min="23" max="23" width="15.43"/>
    <col customWidth="1" hidden="1" min="24" max="24" width="7.86"/>
    <col customWidth="1" min="25" max="25" width="15.43"/>
    <col customWidth="1" min="26" max="26" width="18.0"/>
    <col customWidth="1" min="27" max="27" width="17.14"/>
    <col customWidth="1" min="28" max="28" width="4.14"/>
    <col customWidth="1" hidden="1" min="29" max="45" width="1.86"/>
  </cols>
  <sheetData>
    <row r="1" hidden="1">
      <c r="I1" s="71">
        <v>0.0</v>
      </c>
    </row>
    <row r="2" hidden="1">
      <c r="F2" s="71" t="s">
        <v>354</v>
      </c>
      <c r="G2" s="71" t="s">
        <v>356</v>
      </c>
      <c r="H2" s="71" t="s">
        <v>130</v>
      </c>
      <c r="I2" s="71" t="s">
        <v>131</v>
      </c>
      <c r="J2" s="71" t="s">
        <v>132</v>
      </c>
      <c r="K2" s="71" t="s">
        <v>133</v>
      </c>
      <c r="L2" s="71" t="s">
        <v>134</v>
      </c>
      <c r="M2" s="71" t="s">
        <v>135</v>
      </c>
      <c r="N2" s="71" t="s">
        <v>136</v>
      </c>
      <c r="O2" s="71" t="s">
        <v>137</v>
      </c>
      <c r="P2" s="71" t="s">
        <v>138</v>
      </c>
      <c r="Q2" s="71" t="s">
        <v>139</v>
      </c>
      <c r="R2" s="71" t="s">
        <v>140</v>
      </c>
      <c r="S2" s="71" t="s">
        <v>334</v>
      </c>
      <c r="T2" s="71" t="s">
        <v>141</v>
      </c>
      <c r="U2" s="71" t="s">
        <v>142</v>
      </c>
      <c r="V2" s="71" t="s">
        <v>143</v>
      </c>
      <c r="W2" s="71" t="s">
        <v>144</v>
      </c>
      <c r="X2" s="71" t="s">
        <v>145</v>
      </c>
      <c r="Y2" s="71" t="s">
        <v>146</v>
      </c>
      <c r="Z2" s="71" t="s">
        <v>361</v>
      </c>
      <c r="AA2" s="71" t="s">
        <v>364</v>
      </c>
      <c r="AR2" s="71" t="s">
        <v>590</v>
      </c>
      <c r="AS2" s="71" t="s">
        <v>591</v>
      </c>
    </row>
    <row r="3" hidden="1"/>
    <row r="4" hidden="1"/>
    <row r="5" hidden="1"/>
    <row r="7">
      <c r="AR7" s="71" t="s">
        <v>636</v>
      </c>
    </row>
    <row r="8">
      <c r="AR8" s="71" t="s">
        <v>637</v>
      </c>
    </row>
    <row r="9" ht="29.25" customHeight="1">
      <c r="E9" s="74" t="s">
        <v>592</v>
      </c>
      <c r="F9" s="74" t="s">
        <v>593</v>
      </c>
      <c r="G9" s="74" t="s">
        <v>594</v>
      </c>
      <c r="H9" s="74" t="s">
        <v>152</v>
      </c>
      <c r="I9" s="74" t="s">
        <v>153</v>
      </c>
      <c r="J9" s="74" t="s">
        <v>154</v>
      </c>
      <c r="K9" s="74" t="s">
        <v>155</v>
      </c>
      <c r="L9" s="74" t="s">
        <v>156</v>
      </c>
      <c r="M9" s="257" t="s">
        <v>446</v>
      </c>
      <c r="N9" s="3"/>
      <c r="O9" s="3"/>
      <c r="P9" s="4"/>
      <c r="Q9" s="74" t="s">
        <v>158</v>
      </c>
      <c r="R9" s="74" t="s">
        <v>159</v>
      </c>
      <c r="S9" s="74" t="s">
        <v>160</v>
      </c>
      <c r="T9" s="74" t="s">
        <v>634</v>
      </c>
      <c r="U9" s="76" t="s">
        <v>162</v>
      </c>
      <c r="V9" s="77"/>
      <c r="W9" s="76" t="s">
        <v>163</v>
      </c>
      <c r="X9" s="77"/>
      <c r="Y9" s="74" t="s">
        <v>164</v>
      </c>
      <c r="Z9" s="74" t="s">
        <v>361</v>
      </c>
      <c r="AA9" s="74" t="s">
        <v>364</v>
      </c>
      <c r="AR9" s="71" t="s">
        <v>638</v>
      </c>
    </row>
    <row r="10" ht="31.5" customHeight="1">
      <c r="E10" s="78"/>
      <c r="F10" s="78"/>
      <c r="G10" s="78"/>
      <c r="H10" s="78"/>
      <c r="I10" s="78"/>
      <c r="J10" s="78"/>
      <c r="K10" s="78"/>
      <c r="L10" s="78"/>
      <c r="M10" s="257" t="s">
        <v>447</v>
      </c>
      <c r="N10" s="3"/>
      <c r="O10" s="4"/>
      <c r="P10" s="74" t="s">
        <v>448</v>
      </c>
      <c r="Q10" s="78"/>
      <c r="R10" s="78"/>
      <c r="S10" s="78"/>
      <c r="T10" s="78"/>
      <c r="U10" s="79"/>
      <c r="V10" s="80"/>
      <c r="W10" s="79"/>
      <c r="X10" s="80"/>
      <c r="Y10" s="78"/>
      <c r="Z10" s="78"/>
      <c r="AA10" s="78"/>
      <c r="AR10" s="71" t="s">
        <v>639</v>
      </c>
    </row>
    <row r="11" ht="78.75" customHeight="1">
      <c r="E11" s="81"/>
      <c r="F11" s="81"/>
      <c r="G11" s="81"/>
      <c r="H11" s="81"/>
      <c r="I11" s="81"/>
      <c r="J11" s="81"/>
      <c r="K11" s="81"/>
      <c r="L11" s="81"/>
      <c r="M11" s="82" t="s">
        <v>167</v>
      </c>
      <c r="N11" s="82" t="s">
        <v>168</v>
      </c>
      <c r="O11" s="82" t="s">
        <v>169</v>
      </c>
      <c r="P11" s="81"/>
      <c r="Q11" s="81"/>
      <c r="R11" s="81"/>
      <c r="S11" s="81"/>
      <c r="T11" s="81"/>
      <c r="U11" s="82" t="s">
        <v>170</v>
      </c>
      <c r="V11" s="82" t="s">
        <v>171</v>
      </c>
      <c r="W11" s="82" t="s">
        <v>170</v>
      </c>
      <c r="X11" s="82" t="s">
        <v>171</v>
      </c>
      <c r="Y11" s="81"/>
      <c r="Z11" s="81"/>
      <c r="AA11" s="81"/>
      <c r="AR11" s="71" t="s">
        <v>640</v>
      </c>
    </row>
    <row r="12" ht="24.75" customHeight="1">
      <c r="E12" s="258" t="s">
        <v>641</v>
      </c>
      <c r="F12" s="310" t="s">
        <v>464</v>
      </c>
      <c r="G12" s="260"/>
      <c r="H12" s="260"/>
      <c r="I12" s="260"/>
      <c r="J12" s="260"/>
      <c r="K12" s="260"/>
      <c r="L12" s="260"/>
      <c r="M12" s="260"/>
      <c r="N12" s="260"/>
      <c r="O12" s="260"/>
      <c r="P12" s="260"/>
      <c r="Q12" s="260"/>
      <c r="R12" s="260"/>
      <c r="S12" s="260"/>
      <c r="T12" s="260"/>
      <c r="U12" s="260"/>
      <c r="V12" s="260"/>
      <c r="W12" s="260"/>
      <c r="X12" s="260"/>
      <c r="Y12" s="260"/>
      <c r="Z12" s="260"/>
      <c r="AA12" s="261"/>
      <c r="AR12" s="71" t="s">
        <v>642</v>
      </c>
    </row>
    <row r="13" ht="21.75" hidden="1" customHeight="1">
      <c r="A13" s="262"/>
      <c r="B13" s="262"/>
      <c r="C13" s="262"/>
      <c r="D13" s="262"/>
      <c r="E13" s="84"/>
      <c r="F13" s="263"/>
      <c r="G13" s="263"/>
      <c r="H13" s="264"/>
      <c r="I13" s="265"/>
      <c r="J13" s="265"/>
      <c r="K13" s="266" t="str">
        <f>+IFERROR(IF(COUNT(H13:J13),ROUND(SUM(H13:J13),0),""),"")</f>
        <v/>
      </c>
      <c r="L13" s="267" t="str">
        <f>+IFERROR(IF(COUNT(K13),ROUND(K13/'Shareholding Pattern'!$L$57*100,2),""),0)</f>
        <v/>
      </c>
      <c r="M13" s="268" t="str">
        <f>IF(H13="","",H13)</f>
        <v/>
      </c>
      <c r="N13" s="269"/>
      <c r="O13" s="223" t="str">
        <f>+IFERROR(IF(COUNT(M13:N13),ROUND(SUM(M13,N13),2),""),"")</f>
        <v/>
      </c>
      <c r="P13" s="267" t="str">
        <f>+IFERROR(IF(COUNT(O13),ROUND(O13/('Shareholding Pattern'!$P$58)*100,2),""),0)</f>
        <v/>
      </c>
      <c r="Q13" s="265"/>
      <c r="R13" s="265"/>
      <c r="S13" s="270" t="str">
        <f>+IFERROR(IF(COUNT(Q13:R13),ROUND(SUM(Q13:R13),0),""),"")</f>
        <v/>
      </c>
      <c r="T13" s="267" t="str">
        <f>+IFERROR(IF(COUNT(K13,S13),ROUND(SUM(S13,K13)/SUM('Shareholding Pattern'!$L$57,'Shareholding Pattern'!$T$57)*100,2),""),0)</f>
        <v/>
      </c>
      <c r="U13" s="265"/>
      <c r="V13" s="267" t="str">
        <f>+IFERROR(IF(COUNT(U13),ROUND(SUM(U13)/SUM(K13)*100,2),""),0)</f>
        <v/>
      </c>
      <c r="W13" s="265"/>
      <c r="X13" s="267" t="str">
        <f>+IFERROR(IF(COUNT(W13),ROUND(SUM(W13)/SUM(K13)*100,2),""),0)</f>
        <v/>
      </c>
      <c r="Y13" s="264"/>
      <c r="Z13" s="311"/>
      <c r="AA13" s="311"/>
      <c r="AB13" s="262"/>
      <c r="AC13" s="262">
        <f>IF(SUM(H13:Y13)&gt;0,1,0)</f>
        <v>0</v>
      </c>
      <c r="AD13" s="262" t="str">
        <f>IF(COUNT(H15:$Y$14999)=0,"",SUM(AC1:AC65533))</f>
        <v/>
      </c>
      <c r="AE13" s="262"/>
      <c r="AF13" s="262"/>
      <c r="AG13" s="262"/>
      <c r="AH13" s="262"/>
      <c r="AI13" s="262"/>
      <c r="AJ13" s="262"/>
      <c r="AK13" s="262"/>
      <c r="AL13" s="262"/>
      <c r="AM13" s="262"/>
      <c r="AN13" s="262"/>
      <c r="AO13" s="262"/>
      <c r="AP13" s="262"/>
      <c r="AQ13" s="262"/>
      <c r="AR13" s="262" t="s">
        <v>643</v>
      </c>
      <c r="AS13" s="262"/>
    </row>
    <row r="14" ht="24.75" customHeight="1">
      <c r="E14" s="272"/>
      <c r="F14" s="273"/>
      <c r="G14" s="273"/>
      <c r="H14" s="273"/>
      <c r="I14" s="273"/>
      <c r="J14" s="273"/>
      <c r="K14" s="273"/>
      <c r="L14" s="273"/>
      <c r="M14" s="273"/>
      <c r="N14" s="273"/>
      <c r="O14" s="273"/>
      <c r="P14" s="273"/>
      <c r="Q14" s="273"/>
      <c r="R14" s="273"/>
      <c r="S14" s="273"/>
      <c r="T14" s="273"/>
      <c r="U14" s="273"/>
      <c r="V14" s="273"/>
      <c r="W14" s="273"/>
      <c r="X14" s="273"/>
      <c r="Y14" s="273"/>
      <c r="Z14" s="273"/>
      <c r="AA14" s="274"/>
      <c r="AR14" s="71" t="s">
        <v>644</v>
      </c>
    </row>
    <row r="15" ht="15.0" hidden="1" customHeight="1">
      <c r="E15" s="279"/>
      <c r="F15" s="299"/>
      <c r="G15" s="299"/>
      <c r="H15" s="299"/>
      <c r="I15" s="299"/>
      <c r="J15" s="299"/>
      <c r="K15" s="299"/>
      <c r="L15" s="299"/>
      <c r="M15" s="299"/>
      <c r="N15" s="299"/>
      <c r="O15" s="299"/>
      <c r="P15" s="299"/>
      <c r="Q15" s="299"/>
      <c r="R15" s="299"/>
      <c r="S15" s="299"/>
      <c r="T15" s="299"/>
      <c r="U15" s="299"/>
      <c r="V15" s="299"/>
      <c r="W15" s="299"/>
      <c r="X15" s="299"/>
      <c r="Y15" s="274"/>
    </row>
    <row r="16" ht="19.5" customHeight="1">
      <c r="E16" s="309"/>
      <c r="F16" s="283" t="s">
        <v>169</v>
      </c>
      <c r="G16" s="283" t="s">
        <v>169</v>
      </c>
      <c r="H16" s="153" t="str">
        <f t="shared" ref="H16:K16" si="1">+IFERROR(IF(COUNT(H14:H15),ROUND(SUM(H14:H15),0),""),"")</f>
        <v/>
      </c>
      <c r="I16" s="153" t="str">
        <f t="shared" si="1"/>
        <v/>
      </c>
      <c r="J16" s="153" t="str">
        <f t="shared" si="1"/>
        <v/>
      </c>
      <c r="K16" s="153" t="str">
        <f t="shared" si="1"/>
        <v/>
      </c>
      <c r="L16" s="267" t="str">
        <f>+IFERROR(IF(COUNT(K16),ROUND(K16/'Shareholding Pattern'!$L$57*100,2),""),0)</f>
        <v/>
      </c>
      <c r="M16" s="87" t="str">
        <f t="shared" ref="M16:O16" si="2">+IFERROR(IF(COUNT(M14:M15),ROUND(SUM(M14:M15),0),""),"")</f>
        <v/>
      </c>
      <c r="N16" s="87" t="str">
        <f t="shared" si="2"/>
        <v/>
      </c>
      <c r="O16" s="87" t="str">
        <f t="shared" si="2"/>
        <v/>
      </c>
      <c r="P16" s="267" t="str">
        <f>+IFERROR(IF(COUNT(O16),ROUND(O16/('Shareholding Pattern'!$P$58)*100,2),""),0)</f>
        <v/>
      </c>
      <c r="Q16" s="153" t="str">
        <f t="shared" ref="Q16:S16" si="3">+IFERROR(IF(COUNT(Q14:Q15),ROUND(SUM(Q14:Q15),0),""),"")</f>
        <v/>
      </c>
      <c r="R16" s="153" t="str">
        <f t="shared" si="3"/>
        <v/>
      </c>
      <c r="S16" s="153" t="str">
        <f t="shared" si="3"/>
        <v/>
      </c>
      <c r="T16" s="267" t="str">
        <f>+IFERROR(IF(COUNT(K16,S16),ROUND(SUM(S16,K16)/SUM('Shareholding Pattern'!$L$57,'Shareholding Pattern'!$T$57)*100,2),""),0)</f>
        <v/>
      </c>
      <c r="U16" s="153" t="str">
        <f>+IFERROR(IF(COUNT(U14:U15),ROUND(SUM(U14:U15),0),""),"")</f>
        <v/>
      </c>
      <c r="V16" s="267" t="str">
        <f>+IFERROR(IF(COUNT(U16),ROUND(SUM(U16)/SUM(K16)*100,2),""),0)</f>
        <v/>
      </c>
      <c r="W16" s="153" t="str">
        <f>+IFERROR(IF(COUNT(W14:W15),ROUND(SUM(W14:W15),0),""),"")</f>
        <v/>
      </c>
      <c r="X16" s="267" t="str">
        <f>+IFERROR(IF(COUNT(W16),ROUND(SUM(W16)/SUM(K16)*100,2),""),0)</f>
        <v/>
      </c>
      <c r="Y16" s="153" t="str">
        <f>+IFERROR(IF(COUNT(Y14:Y15),ROUND(SUM(Y14:Y15),0),""),"")</f>
        <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E9:E11"/>
    <mergeCell ref="F9:F11"/>
    <mergeCell ref="G9:G11"/>
    <mergeCell ref="H9:H11"/>
    <mergeCell ref="I9:I11"/>
    <mergeCell ref="J9:J11"/>
    <mergeCell ref="K9:K11"/>
    <mergeCell ref="W9:X10"/>
    <mergeCell ref="Y9:Y11"/>
    <mergeCell ref="Z9:Z11"/>
    <mergeCell ref="AA9:AA11"/>
    <mergeCell ref="Q9:Q11"/>
    <mergeCell ref="P10:P11"/>
    <mergeCell ref="L9:L11"/>
    <mergeCell ref="M9:P9"/>
    <mergeCell ref="R9:R11"/>
    <mergeCell ref="S9:S11"/>
    <mergeCell ref="T9:T11"/>
    <mergeCell ref="U9:V10"/>
    <mergeCell ref="M10:O10"/>
  </mergeCells>
  <dataValidations>
    <dataValidation type="custom" allowBlank="1" showInputMessage="1" showErrorMessage="1" prompt="[A-Z][A-Z][A-Z][A-Z][A-Z][0-9][0-9][0-9][0-9][A-Z]_x000a__x000a_In absence of PAN write : ZZZZZ9999Z" sqref="G13">
      <formula1>EQ(LEN(G13),(10))</formula1>
    </dataValidation>
    <dataValidation type="decimal" operator="greaterThanOrEqual" allowBlank="1" showErrorMessage="1" sqref="H13:J13 M13:N13 Q13:R13">
      <formula1>0.0</formula1>
    </dataValidation>
    <dataValidation type="list" allowBlank="1" showErrorMessage="1" sqref="AA13">
      <formula1>$AR$2:$AS$2</formula1>
    </dataValidation>
    <dataValidation type="decimal" operator="lessThanOrEqual" allowBlank="1" showErrorMessage="1" sqref="U13">
      <formula1>H13</formula1>
    </dataValidation>
    <dataValidation type="decimal" operator="lessThanOrEqual" allowBlank="1" showErrorMessage="1" sqref="W13">
      <formula1>H13</formula1>
    </dataValidation>
    <dataValidation type="decimal" operator="lessThanOrEqual" allowBlank="1" showErrorMessage="1" sqref="Y13">
      <formula1>K13</formula1>
    </dataValidation>
  </dataValidations>
  <hyperlinks>
    <hyperlink display="Total" location="'Shareholding Pattern'!F16" ref="F16"/>
    <hyperlink display="Total" location="'Shareholding Pattern'!F16" ref="G16"/>
  </hyperlinks>
  <printOptions/>
  <pageMargins bottom="0.75" footer="0.0" header="0.0" left="0.7" right="0.7" top="0.75"/>
  <pageSetup orientation="portrait"/>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7"/>
    <pageSetUpPr/>
  </sheetPr>
  <sheetViews>
    <sheetView showGridLines="0" workbookViewId="0"/>
  </sheetViews>
  <sheetFormatPr customHeight="1" defaultColWidth="14.43" defaultRowHeight="15.0"/>
  <cols>
    <col customWidth="1" min="1" max="1" width="2.29"/>
    <col customWidth="1" hidden="1" min="2" max="2" width="2.14"/>
    <col customWidth="1" hidden="1" min="3" max="3" width="2.0"/>
    <col customWidth="1" min="4" max="4" width="9.71"/>
    <col customWidth="1" min="5" max="5" width="33.29"/>
    <col customWidth="1" hidden="1" min="6" max="6" width="35.71"/>
    <col customWidth="1" min="7" max="7" width="38.0"/>
    <col customWidth="1" min="8" max="8" width="13.71"/>
    <col customWidth="1" min="9" max="10" width="14.57"/>
    <col customWidth="1" hidden="1" min="11" max="11" width="14.57"/>
    <col customWidth="1" hidden="1" min="12" max="12" width="15.57"/>
    <col customWidth="1" min="13" max="13" width="13.57"/>
    <col customWidth="1" min="14" max="14" width="16.71"/>
    <col customWidth="1" min="15" max="15" width="16.0"/>
    <col customWidth="1" hidden="1" min="16" max="16" width="15.71"/>
    <col customWidth="1" min="17" max="17" width="16.14"/>
    <col customWidth="1" min="18" max="18" width="12.0"/>
    <col customWidth="1" hidden="1" min="19" max="20" width="14.57"/>
    <col customWidth="1" min="21" max="21" width="19.14"/>
    <col customWidth="1" min="22" max="22" width="15.43"/>
    <col customWidth="1" hidden="1" min="23" max="23" width="14.43"/>
    <col customWidth="1" hidden="1" min="24" max="24" width="8.57"/>
    <col customWidth="1" hidden="1" min="25" max="25" width="13.57"/>
    <col customWidth="1" hidden="1" min="26" max="26" width="8.43"/>
    <col customWidth="1" min="27" max="27" width="14.57"/>
    <col customWidth="1" min="28" max="28" width="19.29"/>
    <col customWidth="1" min="29" max="29" width="17.14"/>
    <col customWidth="1" min="30" max="30" width="3.0"/>
    <col customWidth="1" hidden="1" min="31" max="53" width="1.0"/>
  </cols>
  <sheetData>
    <row r="1" hidden="1">
      <c r="I1" s="71">
        <v>0.0</v>
      </c>
      <c r="AR1" s="32" t="s">
        <v>645</v>
      </c>
    </row>
    <row r="2" hidden="1">
      <c r="E2" s="71" t="s">
        <v>368</v>
      </c>
      <c r="F2" s="71" t="s">
        <v>374</v>
      </c>
      <c r="G2" s="71" t="s">
        <v>354</v>
      </c>
      <c r="H2" s="71" t="s">
        <v>356</v>
      </c>
      <c r="I2" s="71" t="s">
        <v>129</v>
      </c>
      <c r="J2" s="71" t="s">
        <v>130</v>
      </c>
      <c r="K2" s="71" t="s">
        <v>131</v>
      </c>
      <c r="L2" s="71" t="s">
        <v>132</v>
      </c>
      <c r="M2" s="71" t="s">
        <v>133</v>
      </c>
      <c r="N2" s="71" t="s">
        <v>134</v>
      </c>
      <c r="O2" s="71" t="s">
        <v>135</v>
      </c>
      <c r="P2" s="71" t="s">
        <v>136</v>
      </c>
      <c r="Q2" s="71" t="s">
        <v>137</v>
      </c>
      <c r="R2" s="71" t="s">
        <v>138</v>
      </c>
      <c r="S2" s="71" t="s">
        <v>139</v>
      </c>
      <c r="T2" s="71" t="s">
        <v>140</v>
      </c>
      <c r="U2" s="71" t="s">
        <v>334</v>
      </c>
      <c r="V2" s="71" t="s">
        <v>141</v>
      </c>
      <c r="W2" s="71" t="s">
        <v>142</v>
      </c>
      <c r="X2" s="71" t="s">
        <v>143</v>
      </c>
      <c r="Y2" s="71" t="s">
        <v>144</v>
      </c>
      <c r="Z2" s="71" t="s">
        <v>145</v>
      </c>
      <c r="AA2" s="71" t="s">
        <v>146</v>
      </c>
      <c r="AB2" s="71" t="s">
        <v>361</v>
      </c>
      <c r="AC2" s="71" t="s">
        <v>364</v>
      </c>
      <c r="AR2" s="32" t="s">
        <v>646</v>
      </c>
      <c r="AZ2" s="71" t="s">
        <v>590</v>
      </c>
      <c r="BA2" s="71" t="s">
        <v>591</v>
      </c>
    </row>
    <row r="3" hidden="1">
      <c r="AR3" s="32" t="s">
        <v>647</v>
      </c>
    </row>
    <row r="4" hidden="1">
      <c r="AR4" s="32" t="s">
        <v>636</v>
      </c>
    </row>
    <row r="5" hidden="1">
      <c r="AR5" s="32" t="s">
        <v>648</v>
      </c>
    </row>
    <row r="6" hidden="1">
      <c r="AR6" s="32" t="s">
        <v>649</v>
      </c>
    </row>
    <row r="7" ht="15.0" customHeight="1">
      <c r="AR7" s="32"/>
    </row>
    <row r="8" ht="15.0" customHeight="1">
      <c r="AR8" s="32"/>
    </row>
    <row r="9" ht="29.25" customHeight="1">
      <c r="D9" s="74" t="s">
        <v>592</v>
      </c>
      <c r="E9" s="74" t="s">
        <v>650</v>
      </c>
      <c r="F9" s="74"/>
      <c r="G9" s="74" t="s">
        <v>593</v>
      </c>
      <c r="H9" s="74" t="s">
        <v>594</v>
      </c>
      <c r="I9" s="74" t="s">
        <v>651</v>
      </c>
      <c r="J9" s="74" t="s">
        <v>152</v>
      </c>
      <c r="K9" s="74" t="s">
        <v>153</v>
      </c>
      <c r="L9" s="74" t="s">
        <v>154</v>
      </c>
      <c r="M9" s="74" t="s">
        <v>155</v>
      </c>
      <c r="N9" s="74" t="s">
        <v>156</v>
      </c>
      <c r="O9" s="257" t="s">
        <v>446</v>
      </c>
      <c r="P9" s="3"/>
      <c r="Q9" s="3"/>
      <c r="R9" s="4"/>
      <c r="S9" s="74" t="s">
        <v>158</v>
      </c>
      <c r="T9" s="74" t="s">
        <v>159</v>
      </c>
      <c r="U9" s="74" t="s">
        <v>160</v>
      </c>
      <c r="V9" s="74" t="s">
        <v>634</v>
      </c>
      <c r="W9" s="76" t="s">
        <v>162</v>
      </c>
      <c r="X9" s="77"/>
      <c r="Y9" s="76" t="s">
        <v>163</v>
      </c>
      <c r="Z9" s="77"/>
      <c r="AA9" s="74" t="s">
        <v>164</v>
      </c>
      <c r="AB9" s="74" t="s">
        <v>361</v>
      </c>
      <c r="AC9" s="74" t="s">
        <v>364</v>
      </c>
      <c r="AR9" s="32"/>
      <c r="AV9" s="71" t="s">
        <v>650</v>
      </c>
    </row>
    <row r="10" ht="31.5" customHeight="1">
      <c r="D10" s="78"/>
      <c r="E10" s="78"/>
      <c r="F10" s="78"/>
      <c r="G10" s="78"/>
      <c r="H10" s="78"/>
      <c r="I10" s="78"/>
      <c r="J10" s="78"/>
      <c r="K10" s="78"/>
      <c r="L10" s="78"/>
      <c r="M10" s="78"/>
      <c r="N10" s="78"/>
      <c r="O10" s="257" t="s">
        <v>447</v>
      </c>
      <c r="P10" s="3"/>
      <c r="Q10" s="4"/>
      <c r="R10" s="74" t="s">
        <v>448</v>
      </c>
      <c r="S10" s="78"/>
      <c r="T10" s="78"/>
      <c r="U10" s="78"/>
      <c r="V10" s="78"/>
      <c r="W10" s="79"/>
      <c r="X10" s="80"/>
      <c r="Y10" s="79"/>
      <c r="Z10" s="80"/>
      <c r="AA10" s="78"/>
      <c r="AB10" s="78"/>
      <c r="AC10" s="78"/>
      <c r="AR10" s="32"/>
      <c r="AV10" s="71" t="s">
        <v>652</v>
      </c>
    </row>
    <row r="11" ht="78.75" customHeight="1">
      <c r="D11" s="81"/>
      <c r="E11" s="81"/>
      <c r="F11" s="81"/>
      <c r="G11" s="81"/>
      <c r="H11" s="81"/>
      <c r="I11" s="81"/>
      <c r="J11" s="81"/>
      <c r="K11" s="81"/>
      <c r="L11" s="81"/>
      <c r="M11" s="81"/>
      <c r="N11" s="81"/>
      <c r="O11" s="82" t="s">
        <v>167</v>
      </c>
      <c r="P11" s="82" t="s">
        <v>168</v>
      </c>
      <c r="Q11" s="82" t="s">
        <v>169</v>
      </c>
      <c r="R11" s="81"/>
      <c r="S11" s="81"/>
      <c r="T11" s="81"/>
      <c r="U11" s="81"/>
      <c r="V11" s="81"/>
      <c r="W11" s="82" t="s">
        <v>170</v>
      </c>
      <c r="X11" s="82" t="s">
        <v>171</v>
      </c>
      <c r="Y11" s="82" t="s">
        <v>170</v>
      </c>
      <c r="Z11" s="82" t="s">
        <v>171</v>
      </c>
      <c r="AA11" s="81"/>
      <c r="AB11" s="81"/>
      <c r="AC11" s="81"/>
    </row>
    <row r="12" ht="24.0" customHeight="1">
      <c r="D12" s="258" t="s">
        <v>653</v>
      </c>
      <c r="E12" s="310" t="s">
        <v>469</v>
      </c>
      <c r="F12" s="312"/>
      <c r="G12" s="260"/>
      <c r="H12" s="260"/>
      <c r="I12" s="260"/>
      <c r="J12" s="260"/>
      <c r="K12" s="260"/>
      <c r="L12" s="260"/>
      <c r="M12" s="260"/>
      <c r="N12" s="260"/>
      <c r="O12" s="260"/>
      <c r="P12" s="260"/>
      <c r="Q12" s="260"/>
      <c r="R12" s="260"/>
      <c r="S12" s="260"/>
      <c r="T12" s="260"/>
      <c r="U12" s="260"/>
      <c r="V12" s="260"/>
      <c r="W12" s="260"/>
      <c r="X12" s="260"/>
      <c r="Y12" s="260"/>
      <c r="Z12" s="260"/>
      <c r="AA12" s="260"/>
      <c r="AB12" s="260"/>
      <c r="AC12" s="261"/>
    </row>
    <row r="13" ht="19.5" hidden="1" customHeight="1">
      <c r="A13" s="262"/>
      <c r="B13" s="262"/>
      <c r="C13" s="262"/>
      <c r="D13" s="84"/>
      <c r="E13" s="313"/>
      <c r="F13" s="314"/>
      <c r="G13" s="314"/>
      <c r="H13" s="264"/>
      <c r="I13" s="264"/>
      <c r="J13" s="264"/>
      <c r="K13" s="265"/>
      <c r="L13" s="265"/>
      <c r="M13" s="266" t="str">
        <f>+IFERROR(IF(COUNT(J13:L13),ROUND(SUM(J13:L13),0),""),"")</f>
        <v/>
      </c>
      <c r="N13" s="267" t="str">
        <f>+IFERROR(IF(COUNT(M13),ROUND(M13/'Shareholding Pattern'!$L$57*100,2),""),0)</f>
        <v/>
      </c>
      <c r="O13" s="268" t="str">
        <f>IF(J13="","",J13)</f>
        <v/>
      </c>
      <c r="P13" s="269"/>
      <c r="Q13" s="223" t="str">
        <f>+IFERROR(IF(COUNT(O13:P13),ROUND(SUM(O13,P13),2),""),"")</f>
        <v/>
      </c>
      <c r="R13" s="267" t="str">
        <f>+IFERROR(IF(COUNT(Q13),ROUND(Q13/('Shareholding Pattern'!$P$58)*100,2),""),0)</f>
        <v/>
      </c>
      <c r="S13" s="265"/>
      <c r="T13" s="265"/>
      <c r="U13" s="270" t="str">
        <f>+IFERROR(IF(COUNT(S13:T13),ROUND(SUM(S13:T13),0),""),"")</f>
        <v/>
      </c>
      <c r="V13" s="267" t="str">
        <f>+IFERROR(IF(COUNT(M13,U13),ROUND(SUM(U13,M13)/SUM('Shareholding Pattern'!$L$57,'Shareholding Pattern'!$T$57)*100,2),""),0)</f>
        <v/>
      </c>
      <c r="W13" s="265"/>
      <c r="X13" s="267" t="str">
        <f>+IFERROR(IF(COUNT(W13),ROUND(SUM(W13)/SUM(M13)*100,2),""),0)</f>
        <v/>
      </c>
      <c r="Y13" s="265"/>
      <c r="Z13" s="267" t="str">
        <f>+IFERROR(IF(COUNT(Y13),ROUND(SUM(Y13)/SUM(M13)*100,2),""),0)</f>
        <v/>
      </c>
      <c r="AA13" s="315"/>
      <c r="AB13" s="278"/>
      <c r="AC13" s="278"/>
      <c r="AD13" s="316" t="str">
        <f>IF(COUNT(H15:$AA$14999)=0,"",SUM(AC1:AC65533))</f>
        <v/>
      </c>
      <c r="AE13" s="262"/>
      <c r="AF13" s="262">
        <f>IF(SUM(I13:AA13)&gt;0,1,0)</f>
        <v>0</v>
      </c>
      <c r="AG13" s="262" t="str">
        <f>IF(COUNT(H15:$AA$14993)=0,"",SUM(AF1:AF65527))</f>
        <v/>
      </c>
      <c r="AH13" s="262"/>
      <c r="AI13" s="262"/>
      <c r="AJ13" s="262"/>
      <c r="AK13" s="262"/>
      <c r="AL13" s="262"/>
      <c r="AM13" s="262"/>
      <c r="AN13" s="262"/>
      <c r="AO13" s="262"/>
      <c r="AP13" s="262"/>
      <c r="AQ13" s="262"/>
      <c r="AR13" s="262"/>
      <c r="AS13" s="262"/>
      <c r="AT13" s="262"/>
      <c r="AU13" s="262"/>
      <c r="AV13" s="262"/>
      <c r="AW13" s="262"/>
      <c r="AX13" s="262"/>
      <c r="AY13" s="262"/>
      <c r="AZ13" s="262"/>
      <c r="BA13" s="262"/>
    </row>
    <row r="14" ht="24.75" customHeight="1">
      <c r="D14" s="317"/>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4"/>
      <c r="AD14" s="318"/>
    </row>
    <row r="15" ht="18.75" hidden="1" customHeight="1">
      <c r="D15" s="272"/>
      <c r="Z15" s="319"/>
      <c r="AC15" s="318"/>
      <c r="AD15" s="318"/>
    </row>
    <row r="16" ht="19.5" customHeight="1">
      <c r="D16" s="320"/>
      <c r="E16" s="321" t="s">
        <v>169</v>
      </c>
      <c r="F16" s="322"/>
      <c r="G16" s="321"/>
      <c r="H16" s="321" t="s">
        <v>169</v>
      </c>
      <c r="I16" s="153" t="str">
        <f t="shared" ref="I16:M16" si="1">+IFERROR(IF(COUNT(I14:I15),ROUND(SUM(I14:I15),0),""),"")</f>
        <v/>
      </c>
      <c r="J16" s="153" t="str">
        <f t="shared" si="1"/>
        <v/>
      </c>
      <c r="K16" s="153" t="str">
        <f t="shared" si="1"/>
        <v/>
      </c>
      <c r="L16" s="153" t="str">
        <f t="shared" si="1"/>
        <v/>
      </c>
      <c r="M16" s="153" t="str">
        <f t="shared" si="1"/>
        <v/>
      </c>
      <c r="N16" s="267" t="str">
        <f>+IFERROR(IF(COUNT(M16),ROUND(M16/'Shareholding Pattern'!$L$57*100,2),""),0)</f>
        <v/>
      </c>
      <c r="O16" s="87" t="str">
        <f t="shared" ref="O16:Q16" si="2">+IFERROR(IF(COUNT(O14:O15),ROUND(SUM(O14:O15),0),""),"")</f>
        <v/>
      </c>
      <c r="P16" s="87" t="str">
        <f t="shared" si="2"/>
        <v/>
      </c>
      <c r="Q16" s="87" t="str">
        <f t="shared" si="2"/>
        <v/>
      </c>
      <c r="R16" s="267" t="str">
        <f>+IFERROR(IF(COUNT(Q16),ROUND(Q16/('Shareholding Pattern'!$P$58)*100,2),""),0)</f>
        <v/>
      </c>
      <c r="S16" s="153" t="str">
        <f t="shared" ref="S16:U16" si="3">+IFERROR(IF(COUNT(S14:S15),ROUND(SUM(S14:S15),0),""),"")</f>
        <v/>
      </c>
      <c r="T16" s="153" t="str">
        <f t="shared" si="3"/>
        <v/>
      </c>
      <c r="U16" s="153" t="str">
        <f t="shared" si="3"/>
        <v/>
      </c>
      <c r="V16" s="267" t="str">
        <f>+IFERROR(IF(COUNT(M16,U16),ROUND(SUM(U16,M16)/SUM('Shareholding Pattern'!$L$57,'Shareholding Pattern'!$T$57)*100,2),""),0)</f>
        <v/>
      </c>
      <c r="W16" s="153" t="str">
        <f>+IFERROR(IF(COUNT(W14:W15),ROUND(SUM(W14:W15),0),""),"")</f>
        <v/>
      </c>
      <c r="X16" s="267" t="str">
        <f>+IFERROR(IF(COUNT(W16),ROUND(SUM(W16)/SUM(M16)*100,2),""),0)</f>
        <v/>
      </c>
      <c r="Y16" s="153" t="str">
        <f>+IFERROR(IF(COUNT(Y14:Y15),ROUND(SUM(Y14:Y15),0),""),"")</f>
        <v/>
      </c>
      <c r="Z16" s="267" t="str">
        <f>+IFERROR(IF(COUNT(Y16),ROUND(SUM(Y16)/SUM(M16)*100,2),""),0)</f>
        <v/>
      </c>
      <c r="AA16" s="153" t="str">
        <f>+IFERROR(IF(COUNT(AA14:AA15),ROUND(SUM(AA14:AA15),0),""),"")</f>
        <v/>
      </c>
      <c r="AC16" s="318"/>
      <c r="AD16" s="318"/>
    </row>
    <row r="17">
      <c r="AC17" s="318"/>
      <c r="AD17" s="318"/>
    </row>
    <row r="18">
      <c r="AC18" s="318"/>
      <c r="AD18" s="318"/>
    </row>
    <row r="19">
      <c r="AC19" s="318"/>
      <c r="AD19" s="318"/>
    </row>
    <row r="20">
      <c r="AC20" s="318"/>
      <c r="AD20" s="318"/>
    </row>
    <row r="21" ht="15.75" customHeight="1">
      <c r="AC21" s="318"/>
      <c r="AD21" s="318"/>
    </row>
    <row r="22" ht="15.75" customHeight="1">
      <c r="AC22" s="318"/>
      <c r="AD22" s="318"/>
    </row>
    <row r="23" ht="15.75" customHeight="1">
      <c r="AC23" s="318"/>
      <c r="AD23" s="318"/>
    </row>
    <row r="24" ht="15.75" customHeight="1">
      <c r="AC24" s="318"/>
      <c r="AD24" s="318"/>
    </row>
    <row r="25" ht="15.75" customHeight="1">
      <c r="AC25" s="318"/>
      <c r="AD25" s="318"/>
    </row>
    <row r="26" ht="15.75" customHeight="1">
      <c r="AC26" s="318"/>
      <c r="AD26" s="318"/>
    </row>
    <row r="27" ht="15.75" customHeight="1">
      <c r="AC27" s="318"/>
      <c r="AD27" s="318"/>
    </row>
    <row r="28" ht="15.75" customHeight="1">
      <c r="AC28" s="318"/>
      <c r="AD28" s="318"/>
    </row>
    <row r="29" ht="15.75" customHeight="1">
      <c r="AC29" s="318"/>
      <c r="AD29" s="318"/>
    </row>
    <row r="30" ht="15.75" customHeight="1">
      <c r="AC30" s="318"/>
      <c r="AD30" s="318"/>
    </row>
    <row r="31" ht="15.75" customHeight="1">
      <c r="AC31" s="318"/>
      <c r="AD31" s="318"/>
    </row>
    <row r="32" ht="15.75" customHeight="1">
      <c r="AC32" s="318"/>
      <c r="AD32" s="318"/>
    </row>
    <row r="33" ht="15.75" customHeight="1">
      <c r="AC33" s="318"/>
      <c r="AD33" s="318"/>
    </row>
    <row r="34" ht="15.75" customHeight="1">
      <c r="AC34" s="318"/>
      <c r="AD34" s="318"/>
    </row>
    <row r="35" ht="15.75" customHeight="1">
      <c r="AC35" s="318"/>
      <c r="AD35" s="318"/>
    </row>
    <row r="36" ht="15.75" customHeight="1">
      <c r="AC36" s="318"/>
      <c r="AD36" s="318"/>
    </row>
    <row r="37" ht="15.75" customHeight="1">
      <c r="AC37" s="318"/>
      <c r="AD37" s="318"/>
    </row>
    <row r="38" ht="15.75" customHeight="1">
      <c r="AC38" s="318"/>
      <c r="AD38" s="318"/>
    </row>
    <row r="39" ht="15.75" customHeight="1">
      <c r="AC39" s="318"/>
      <c r="AD39" s="318"/>
    </row>
    <row r="40" ht="15.75" customHeight="1">
      <c r="AC40" s="318"/>
      <c r="AD40" s="318"/>
    </row>
    <row r="41" ht="15.75" customHeight="1">
      <c r="AC41" s="318"/>
      <c r="AD41" s="318"/>
    </row>
    <row r="42" ht="15.75" customHeight="1">
      <c r="AC42" s="318"/>
      <c r="AD42" s="318"/>
    </row>
    <row r="43" ht="15.75" customHeight="1">
      <c r="AC43" s="318"/>
      <c r="AD43" s="318"/>
    </row>
    <row r="44" ht="15.75" customHeight="1">
      <c r="AC44" s="318"/>
      <c r="AD44" s="318"/>
    </row>
    <row r="45" ht="15.75" customHeight="1">
      <c r="AC45" s="318"/>
      <c r="AD45" s="318"/>
    </row>
    <row r="46" ht="15.75" customHeight="1">
      <c r="AC46" s="318"/>
      <c r="AD46" s="318"/>
    </row>
    <row r="47" ht="15.75" customHeight="1">
      <c r="AC47" s="318"/>
      <c r="AD47" s="318"/>
    </row>
    <row r="48" ht="15.75" customHeight="1">
      <c r="AC48" s="318"/>
      <c r="AD48" s="318"/>
    </row>
    <row r="49" ht="15.75" customHeight="1">
      <c r="AC49" s="318"/>
      <c r="AD49" s="318"/>
    </row>
    <row r="50" ht="15.75" customHeight="1">
      <c r="AC50" s="318"/>
      <c r="AD50" s="318"/>
    </row>
    <row r="51" ht="15.75" customHeight="1">
      <c r="AC51" s="318"/>
      <c r="AD51" s="318"/>
    </row>
    <row r="52" ht="15.75" customHeight="1">
      <c r="AC52" s="318"/>
      <c r="AD52" s="318"/>
    </row>
    <row r="53" ht="15.75" customHeight="1">
      <c r="AC53" s="318"/>
      <c r="AD53" s="318"/>
    </row>
    <row r="54" ht="15.75" customHeight="1">
      <c r="AC54" s="318"/>
      <c r="AD54" s="318"/>
    </row>
    <row r="55" ht="15.75" customHeight="1">
      <c r="AC55" s="318"/>
      <c r="AD55" s="318"/>
    </row>
    <row r="56" ht="15.75" customHeight="1">
      <c r="AC56" s="318"/>
      <c r="AD56" s="318"/>
    </row>
    <row r="57" ht="15.75" customHeight="1">
      <c r="AC57" s="318"/>
      <c r="AD57" s="318"/>
    </row>
    <row r="58" ht="15.75" customHeight="1">
      <c r="AC58" s="318"/>
      <c r="AD58" s="318"/>
    </row>
    <row r="59" ht="15.75" customHeight="1">
      <c r="AC59" s="318"/>
      <c r="AD59" s="318"/>
    </row>
    <row r="60" ht="15.75" customHeight="1">
      <c r="AC60" s="318"/>
      <c r="AD60" s="318"/>
    </row>
    <row r="61" ht="15.75" customHeight="1">
      <c r="AC61" s="318"/>
      <c r="AD61" s="318"/>
    </row>
    <row r="62" ht="15.75" customHeight="1">
      <c r="AC62" s="318"/>
      <c r="AD62" s="318"/>
    </row>
    <row r="63" ht="15.75" customHeight="1">
      <c r="AC63" s="318"/>
      <c r="AD63" s="318"/>
    </row>
    <row r="64" ht="15.75" customHeight="1">
      <c r="AC64" s="318"/>
      <c r="AD64" s="318"/>
    </row>
    <row r="65" ht="15.75" customHeight="1">
      <c r="AC65" s="318"/>
      <c r="AD65" s="318"/>
    </row>
    <row r="66" ht="15.75" customHeight="1">
      <c r="AC66" s="318"/>
      <c r="AD66" s="318"/>
    </row>
    <row r="67" ht="15.75" customHeight="1">
      <c r="AC67" s="318"/>
      <c r="AD67" s="318"/>
    </row>
    <row r="68" ht="15.75" customHeight="1">
      <c r="AC68" s="318"/>
      <c r="AD68" s="318"/>
    </row>
    <row r="69" ht="15.75" customHeight="1">
      <c r="AC69" s="318"/>
      <c r="AD69" s="318"/>
    </row>
    <row r="70" ht="15.75" customHeight="1">
      <c r="AC70" s="318"/>
      <c r="AD70" s="318"/>
    </row>
    <row r="71" ht="15.75" customHeight="1">
      <c r="AC71" s="318"/>
      <c r="AD71" s="318"/>
    </row>
    <row r="72" ht="15.75" customHeight="1">
      <c r="AC72" s="318"/>
      <c r="AD72" s="318"/>
    </row>
    <row r="73" ht="15.75" customHeight="1">
      <c r="AC73" s="318"/>
      <c r="AD73" s="318"/>
    </row>
    <row r="74" ht="15.75" customHeight="1">
      <c r="AC74" s="318"/>
      <c r="AD74" s="318"/>
    </row>
    <row r="75" ht="15.75" customHeight="1">
      <c r="AC75" s="318"/>
      <c r="AD75" s="318"/>
    </row>
    <row r="76" ht="15.75" customHeight="1">
      <c r="AC76" s="318"/>
      <c r="AD76" s="318"/>
    </row>
    <row r="77" ht="15.75" customHeight="1">
      <c r="AC77" s="318"/>
      <c r="AD77" s="318"/>
    </row>
    <row r="78" ht="15.75" customHeight="1">
      <c r="AC78" s="318"/>
      <c r="AD78" s="318"/>
    </row>
    <row r="79" ht="15.75" customHeight="1">
      <c r="AC79" s="318"/>
      <c r="AD79" s="318"/>
    </row>
    <row r="80" ht="15.75" customHeight="1">
      <c r="AC80" s="318"/>
      <c r="AD80" s="318"/>
    </row>
    <row r="81" ht="15.75" customHeight="1">
      <c r="AC81" s="318"/>
      <c r="AD81" s="318"/>
    </row>
    <row r="82" ht="15.75" customHeight="1">
      <c r="AC82" s="318"/>
      <c r="AD82" s="318"/>
    </row>
    <row r="83" ht="15.75" customHeight="1">
      <c r="AC83" s="318"/>
      <c r="AD83" s="318"/>
    </row>
    <row r="84" ht="15.75" customHeight="1">
      <c r="AC84" s="318"/>
      <c r="AD84" s="318"/>
    </row>
    <row r="85" ht="15.75" customHeight="1">
      <c r="AC85" s="318"/>
      <c r="AD85" s="318"/>
    </row>
    <row r="86" ht="15.75" customHeight="1">
      <c r="AC86" s="318"/>
      <c r="AD86" s="318"/>
    </row>
    <row r="87" ht="15.75" customHeight="1">
      <c r="AC87" s="318"/>
      <c r="AD87" s="318"/>
    </row>
    <row r="88" ht="15.75" customHeight="1">
      <c r="AC88" s="318"/>
      <c r="AD88" s="318"/>
    </row>
    <row r="89" ht="15.75" customHeight="1">
      <c r="AC89" s="318"/>
      <c r="AD89" s="318"/>
    </row>
    <row r="90" ht="15.75" customHeight="1">
      <c r="AC90" s="318"/>
      <c r="AD90" s="318"/>
    </row>
    <row r="91" ht="15.75" customHeight="1">
      <c r="AC91" s="318"/>
      <c r="AD91" s="318"/>
    </row>
    <row r="92" ht="15.75" customHeight="1">
      <c r="AC92" s="318"/>
      <c r="AD92" s="318"/>
    </row>
    <row r="93" ht="15.75" customHeight="1">
      <c r="AC93" s="318"/>
      <c r="AD93" s="318"/>
    </row>
    <row r="94" ht="15.75" customHeight="1">
      <c r="AC94" s="318"/>
      <c r="AD94" s="318"/>
    </row>
    <row r="95" ht="15.75" customHeight="1">
      <c r="AC95" s="318"/>
      <c r="AD95" s="318"/>
    </row>
    <row r="96" ht="15.75" customHeight="1">
      <c r="AC96" s="318"/>
      <c r="AD96" s="318"/>
    </row>
    <row r="97" ht="15.75" customHeight="1">
      <c r="AC97" s="318"/>
      <c r="AD97" s="318"/>
    </row>
    <row r="98" ht="15.75" customHeight="1">
      <c r="AC98" s="318"/>
      <c r="AD98" s="318"/>
    </row>
    <row r="99" ht="15.75" customHeight="1">
      <c r="AC99" s="318"/>
      <c r="AD99" s="318"/>
    </row>
    <row r="100" ht="15.75" customHeight="1">
      <c r="AC100" s="318"/>
      <c r="AD100" s="318"/>
    </row>
    <row r="101" ht="15.75" customHeight="1">
      <c r="AC101" s="318"/>
      <c r="AD101" s="318"/>
    </row>
    <row r="102" ht="15.75" customHeight="1">
      <c r="AC102" s="318"/>
      <c r="AD102" s="318"/>
    </row>
    <row r="103" ht="15.75" customHeight="1">
      <c r="AC103" s="318"/>
      <c r="AD103" s="318"/>
    </row>
    <row r="104" ht="15.75" customHeight="1">
      <c r="AC104" s="318"/>
      <c r="AD104" s="318"/>
    </row>
    <row r="105" ht="15.75" customHeight="1">
      <c r="AC105" s="318"/>
      <c r="AD105" s="318"/>
    </row>
    <row r="106" ht="15.75" customHeight="1">
      <c r="AC106" s="318"/>
      <c r="AD106" s="318"/>
    </row>
    <row r="107" ht="15.75" customHeight="1">
      <c r="AC107" s="318"/>
      <c r="AD107" s="318"/>
    </row>
    <row r="108" ht="15.75" customHeight="1">
      <c r="AC108" s="318"/>
      <c r="AD108" s="318"/>
    </row>
    <row r="109" ht="15.75" customHeight="1">
      <c r="AC109" s="318"/>
      <c r="AD109" s="318"/>
    </row>
    <row r="110" ht="15.75" customHeight="1">
      <c r="AC110" s="318"/>
      <c r="AD110" s="318"/>
    </row>
    <row r="111" ht="15.75" customHeight="1">
      <c r="AC111" s="318"/>
      <c r="AD111" s="318"/>
    </row>
    <row r="112" ht="15.75" customHeight="1">
      <c r="AC112" s="318"/>
      <c r="AD112" s="318"/>
    </row>
    <row r="113" ht="15.75" customHeight="1">
      <c r="AC113" s="318"/>
      <c r="AD113" s="318"/>
    </row>
    <row r="114" ht="15.75" customHeight="1">
      <c r="AC114" s="318"/>
      <c r="AD114" s="318"/>
    </row>
    <row r="115" ht="15.75" customHeight="1">
      <c r="AC115" s="318"/>
      <c r="AD115" s="318"/>
    </row>
    <row r="116" ht="15.75" customHeight="1">
      <c r="AC116" s="318"/>
      <c r="AD116" s="318"/>
    </row>
    <row r="117" ht="15.75" customHeight="1">
      <c r="AC117" s="318"/>
      <c r="AD117" s="318"/>
    </row>
    <row r="118" ht="15.75" customHeight="1">
      <c r="AC118" s="318"/>
      <c r="AD118" s="318"/>
    </row>
    <row r="119" ht="15.75" customHeight="1">
      <c r="AC119" s="318"/>
      <c r="AD119" s="318"/>
    </row>
    <row r="120" ht="15.75" customHeight="1">
      <c r="AC120" s="318"/>
      <c r="AD120" s="318"/>
    </row>
    <row r="121" ht="15.75" customHeight="1">
      <c r="AC121" s="318"/>
      <c r="AD121" s="318"/>
    </row>
    <row r="122" ht="15.75" customHeight="1">
      <c r="AC122" s="318"/>
      <c r="AD122" s="318"/>
    </row>
    <row r="123" ht="15.75" customHeight="1">
      <c r="AC123" s="318"/>
      <c r="AD123" s="318"/>
    </row>
    <row r="124" ht="15.75" customHeight="1">
      <c r="AC124" s="318"/>
      <c r="AD124" s="318"/>
    </row>
    <row r="125" ht="15.75" customHeight="1">
      <c r="AC125" s="318"/>
      <c r="AD125" s="318"/>
    </row>
    <row r="126" ht="15.75" customHeight="1">
      <c r="AC126" s="318"/>
      <c r="AD126" s="318"/>
    </row>
    <row r="127" ht="15.75" customHeight="1">
      <c r="AC127" s="318"/>
      <c r="AD127" s="318"/>
    </row>
    <row r="128" ht="15.75" customHeight="1">
      <c r="AC128" s="318"/>
      <c r="AD128" s="318"/>
    </row>
    <row r="129" ht="15.75" customHeight="1">
      <c r="AC129" s="318"/>
      <c r="AD129" s="318"/>
    </row>
    <row r="130" ht="15.75" customHeight="1">
      <c r="AC130" s="318"/>
      <c r="AD130" s="318"/>
    </row>
    <row r="131" ht="15.75" customHeight="1">
      <c r="AC131" s="318"/>
      <c r="AD131" s="318"/>
    </row>
    <row r="132" ht="15.75" customHeight="1">
      <c r="AC132" s="318"/>
      <c r="AD132" s="318"/>
    </row>
    <row r="133" ht="15.75" customHeight="1">
      <c r="AC133" s="318"/>
      <c r="AD133" s="318"/>
    </row>
    <row r="134" ht="15.75" customHeight="1">
      <c r="AC134" s="318"/>
      <c r="AD134" s="318"/>
    </row>
    <row r="135" ht="15.75" customHeight="1">
      <c r="AC135" s="318"/>
      <c r="AD135" s="318"/>
    </row>
    <row r="136" ht="15.75" customHeight="1">
      <c r="AC136" s="318"/>
      <c r="AD136" s="318"/>
    </row>
    <row r="137" ht="15.75" customHeight="1">
      <c r="AC137" s="318"/>
      <c r="AD137" s="318"/>
    </row>
    <row r="138" ht="15.75" customHeight="1">
      <c r="AC138" s="318"/>
      <c r="AD138" s="318"/>
    </row>
    <row r="139" ht="15.75" customHeight="1">
      <c r="AC139" s="318"/>
      <c r="AD139" s="318"/>
    </row>
    <row r="140" ht="15.75" customHeight="1">
      <c r="AC140" s="318"/>
      <c r="AD140" s="318"/>
    </row>
    <row r="141" ht="15.75" customHeight="1">
      <c r="AC141" s="318"/>
      <c r="AD141" s="318"/>
    </row>
    <row r="142" ht="15.75" customHeight="1">
      <c r="AC142" s="318"/>
      <c r="AD142" s="318"/>
    </row>
    <row r="143" ht="15.75" customHeight="1">
      <c r="AC143" s="318"/>
      <c r="AD143" s="318"/>
    </row>
    <row r="144" ht="15.75" customHeight="1">
      <c r="AC144" s="318"/>
      <c r="AD144" s="318"/>
    </row>
    <row r="145" ht="15.75" customHeight="1">
      <c r="AC145" s="318"/>
      <c r="AD145" s="318"/>
    </row>
    <row r="146" ht="15.75" customHeight="1">
      <c r="AC146" s="318"/>
      <c r="AD146" s="318"/>
    </row>
    <row r="147" ht="15.75" customHeight="1">
      <c r="AC147" s="318"/>
      <c r="AD147" s="318"/>
    </row>
    <row r="148" ht="15.75" customHeight="1">
      <c r="AC148" s="318"/>
      <c r="AD148" s="318"/>
    </row>
    <row r="149" ht="15.75" customHeight="1">
      <c r="AC149" s="318"/>
      <c r="AD149" s="318"/>
    </row>
    <row r="150" ht="15.75" customHeight="1">
      <c r="AC150" s="318"/>
      <c r="AD150" s="318"/>
    </row>
    <row r="151" ht="15.75" customHeight="1">
      <c r="AC151" s="318"/>
      <c r="AD151" s="318"/>
    </row>
    <row r="152" ht="15.75" customHeight="1">
      <c r="AC152" s="318"/>
      <c r="AD152" s="318"/>
    </row>
    <row r="153" ht="15.75" customHeight="1">
      <c r="AC153" s="318"/>
      <c r="AD153" s="318"/>
    </row>
    <row r="154" ht="15.75" customHeight="1">
      <c r="AC154" s="318"/>
      <c r="AD154" s="318"/>
    </row>
    <row r="155" ht="15.75" customHeight="1">
      <c r="AC155" s="318"/>
      <c r="AD155" s="318"/>
    </row>
    <row r="156" ht="15.75" customHeight="1">
      <c r="AC156" s="318"/>
      <c r="AD156" s="318"/>
    </row>
    <row r="157" ht="15.75" customHeight="1">
      <c r="AC157" s="318"/>
      <c r="AD157" s="318"/>
    </row>
    <row r="158" ht="15.75" customHeight="1">
      <c r="AC158" s="318"/>
      <c r="AD158" s="318"/>
    </row>
    <row r="159" ht="15.75" customHeight="1">
      <c r="AC159" s="318"/>
      <c r="AD159" s="318"/>
    </row>
    <row r="160" ht="15.75" customHeight="1">
      <c r="AC160" s="318"/>
      <c r="AD160" s="318"/>
    </row>
    <row r="161" ht="15.75" customHeight="1">
      <c r="AC161" s="318"/>
      <c r="AD161" s="318"/>
    </row>
    <row r="162" ht="15.75" customHeight="1">
      <c r="AC162" s="318"/>
      <c r="AD162" s="318"/>
    </row>
    <row r="163" ht="15.75" customHeight="1">
      <c r="AC163" s="318"/>
      <c r="AD163" s="318"/>
    </row>
    <row r="164" ht="15.75" customHeight="1">
      <c r="AC164" s="318"/>
      <c r="AD164" s="318"/>
    </row>
    <row r="165" ht="15.75" customHeight="1">
      <c r="AC165" s="318"/>
      <c r="AD165" s="318"/>
    </row>
    <row r="166" ht="15.75" customHeight="1">
      <c r="AC166" s="318"/>
      <c r="AD166" s="318"/>
    </row>
    <row r="167" ht="15.75" customHeight="1">
      <c r="AC167" s="318"/>
      <c r="AD167" s="318"/>
    </row>
    <row r="168" ht="15.75" customHeight="1">
      <c r="AC168" s="318"/>
      <c r="AD168" s="318"/>
    </row>
    <row r="169" ht="15.75" customHeight="1">
      <c r="AC169" s="318"/>
      <c r="AD169" s="318"/>
    </row>
    <row r="170" ht="15.75" customHeight="1">
      <c r="AC170" s="318"/>
      <c r="AD170" s="318"/>
    </row>
    <row r="171" ht="15.75" customHeight="1">
      <c r="AC171" s="318"/>
      <c r="AD171" s="318"/>
    </row>
    <row r="172" ht="15.75" customHeight="1">
      <c r="AC172" s="318"/>
      <c r="AD172" s="318"/>
    </row>
    <row r="173" ht="15.75" customHeight="1">
      <c r="AC173" s="318"/>
      <c r="AD173" s="318"/>
    </row>
    <row r="174" ht="15.75" customHeight="1">
      <c r="AC174" s="318"/>
      <c r="AD174" s="318"/>
    </row>
    <row r="175" ht="15.75" customHeight="1">
      <c r="AC175" s="318"/>
      <c r="AD175" s="318"/>
    </row>
    <row r="176" ht="15.75" customHeight="1">
      <c r="AC176" s="318"/>
      <c r="AD176" s="318"/>
    </row>
    <row r="177" ht="15.75" customHeight="1">
      <c r="AC177" s="318"/>
      <c r="AD177" s="318"/>
    </row>
    <row r="178" ht="15.75" customHeight="1">
      <c r="AC178" s="318"/>
      <c r="AD178" s="318"/>
    </row>
    <row r="179" ht="15.75" customHeight="1">
      <c r="AC179" s="318"/>
      <c r="AD179" s="318"/>
    </row>
    <row r="180" ht="15.75" customHeight="1">
      <c r="AC180" s="318"/>
      <c r="AD180" s="318"/>
    </row>
    <row r="181" ht="15.75" customHeight="1">
      <c r="AC181" s="318"/>
      <c r="AD181" s="318"/>
    </row>
    <row r="182" ht="15.75" customHeight="1">
      <c r="AC182" s="318"/>
      <c r="AD182" s="318"/>
    </row>
    <row r="183" ht="15.75" customHeight="1">
      <c r="AC183" s="318"/>
      <c r="AD183" s="318"/>
    </row>
    <row r="184" ht="15.75" customHeight="1">
      <c r="AC184" s="318"/>
      <c r="AD184" s="318"/>
    </row>
    <row r="185" ht="15.75" customHeight="1">
      <c r="AC185" s="318"/>
      <c r="AD185" s="318"/>
    </row>
    <row r="186" ht="15.75" customHeight="1">
      <c r="AC186" s="318"/>
      <c r="AD186" s="318"/>
    </row>
    <row r="187" ht="15.75" customHeight="1">
      <c r="AC187" s="318"/>
      <c r="AD187" s="318"/>
    </row>
    <row r="188" ht="15.75" customHeight="1">
      <c r="AC188" s="318"/>
      <c r="AD188" s="318"/>
    </row>
    <row r="189" ht="15.75" customHeight="1">
      <c r="AC189" s="318"/>
      <c r="AD189" s="318"/>
    </row>
    <row r="190" ht="15.75" customHeight="1">
      <c r="AC190" s="318"/>
      <c r="AD190" s="318"/>
    </row>
    <row r="191" ht="15.75" customHeight="1">
      <c r="AC191" s="318"/>
      <c r="AD191" s="318"/>
    </row>
    <row r="192" ht="15.75" customHeight="1">
      <c r="AC192" s="318"/>
      <c r="AD192" s="318"/>
    </row>
    <row r="193" ht="15.75" customHeight="1">
      <c r="AC193" s="318"/>
      <c r="AD193" s="318"/>
    </row>
    <row r="194" ht="15.75" customHeight="1">
      <c r="AC194" s="318"/>
      <c r="AD194" s="318"/>
    </row>
    <row r="195" ht="15.75" customHeight="1">
      <c r="AC195" s="318"/>
      <c r="AD195" s="318"/>
    </row>
    <row r="196" ht="15.75" customHeight="1">
      <c r="AC196" s="318"/>
      <c r="AD196" s="318"/>
    </row>
    <row r="197" ht="15.75" customHeight="1">
      <c r="AC197" s="318"/>
      <c r="AD197" s="318"/>
    </row>
    <row r="198" ht="15.75" customHeight="1">
      <c r="AC198" s="318"/>
      <c r="AD198" s="318"/>
    </row>
    <row r="199" ht="15.75" customHeight="1">
      <c r="AC199" s="318"/>
      <c r="AD199" s="318"/>
    </row>
    <row r="200" ht="15.75" customHeight="1">
      <c r="AC200" s="318"/>
      <c r="AD200" s="318"/>
    </row>
    <row r="201" ht="15.75" customHeight="1">
      <c r="AC201" s="318"/>
      <c r="AD201" s="318"/>
    </row>
    <row r="202" ht="15.75" customHeight="1">
      <c r="AC202" s="318"/>
      <c r="AD202" s="318"/>
    </row>
    <row r="203" ht="15.75" customHeight="1">
      <c r="AC203" s="318"/>
      <c r="AD203" s="318"/>
    </row>
    <row r="204" ht="15.75" customHeight="1">
      <c r="AC204" s="318"/>
      <c r="AD204" s="318"/>
    </row>
    <row r="205" ht="15.75" customHeight="1">
      <c r="AC205" s="318"/>
      <c r="AD205" s="318"/>
    </row>
    <row r="206" ht="15.75" customHeight="1">
      <c r="AC206" s="318"/>
      <c r="AD206" s="318"/>
    </row>
    <row r="207" ht="15.75" customHeight="1">
      <c r="AC207" s="318"/>
      <c r="AD207" s="318"/>
    </row>
    <row r="208" ht="15.75" customHeight="1">
      <c r="AC208" s="318"/>
      <c r="AD208" s="318"/>
    </row>
    <row r="209" ht="15.75" customHeight="1">
      <c r="AC209" s="318"/>
      <c r="AD209" s="318"/>
    </row>
    <row r="210" ht="15.75" customHeight="1">
      <c r="AC210" s="318"/>
      <c r="AD210" s="318"/>
    </row>
    <row r="211" ht="15.75" customHeight="1">
      <c r="AC211" s="318"/>
      <c r="AD211" s="318"/>
    </row>
    <row r="212" ht="15.75" customHeight="1">
      <c r="AC212" s="318"/>
      <c r="AD212" s="318"/>
    </row>
    <row r="213" ht="15.75" customHeight="1">
      <c r="AC213" s="318"/>
      <c r="AD213" s="318"/>
    </row>
    <row r="214" ht="15.75" customHeight="1">
      <c r="AC214" s="318"/>
      <c r="AD214" s="318"/>
    </row>
    <row r="215" ht="15.75" customHeight="1">
      <c r="AC215" s="318"/>
      <c r="AD215" s="318"/>
    </row>
    <row r="216" ht="15.75" customHeight="1">
      <c r="AC216" s="318"/>
      <c r="AD216" s="318"/>
    </row>
    <row r="217" ht="15.75" customHeight="1">
      <c r="AC217" s="318"/>
      <c r="AD217" s="318"/>
    </row>
    <row r="218" ht="15.75" customHeight="1">
      <c r="AC218" s="318"/>
      <c r="AD218" s="318"/>
    </row>
    <row r="219" ht="15.75" customHeight="1">
      <c r="AC219" s="318"/>
      <c r="AD219" s="318"/>
    </row>
    <row r="220" ht="15.75" customHeight="1">
      <c r="AC220" s="318"/>
      <c r="AD220" s="318"/>
    </row>
    <row r="221" ht="15.75" customHeight="1">
      <c r="AC221" s="318"/>
      <c r="AD221" s="318"/>
    </row>
    <row r="222" ht="15.75" customHeight="1">
      <c r="AC222" s="318"/>
      <c r="AD222" s="318"/>
    </row>
    <row r="223" ht="15.75" customHeight="1">
      <c r="AC223" s="318"/>
      <c r="AD223" s="318"/>
    </row>
    <row r="224" ht="15.75" customHeight="1">
      <c r="AC224" s="318"/>
      <c r="AD224" s="318"/>
    </row>
    <row r="225" ht="15.75" customHeight="1">
      <c r="AC225" s="318"/>
      <c r="AD225" s="318"/>
    </row>
    <row r="226" ht="15.75" customHeight="1">
      <c r="AC226" s="318"/>
      <c r="AD226" s="318"/>
    </row>
    <row r="227" ht="15.75" customHeight="1">
      <c r="AC227" s="318"/>
      <c r="AD227" s="318"/>
    </row>
    <row r="228" ht="15.75" customHeight="1">
      <c r="AC228" s="318"/>
      <c r="AD228" s="318"/>
    </row>
    <row r="229" ht="15.75" customHeight="1">
      <c r="AC229" s="318"/>
      <c r="AD229" s="318"/>
    </row>
    <row r="230" ht="15.75" customHeight="1">
      <c r="AC230" s="318"/>
      <c r="AD230" s="318"/>
    </row>
    <row r="231" ht="15.75" customHeight="1">
      <c r="AC231" s="318"/>
      <c r="AD231" s="318"/>
    </row>
    <row r="232" ht="15.75" customHeight="1">
      <c r="AC232" s="318"/>
      <c r="AD232" s="318"/>
    </row>
    <row r="233" ht="15.75" customHeight="1">
      <c r="AC233" s="318"/>
      <c r="AD233" s="318"/>
    </row>
    <row r="234" ht="15.75" customHeight="1">
      <c r="AC234" s="318"/>
      <c r="AD234" s="318"/>
    </row>
    <row r="235" ht="15.75" customHeight="1">
      <c r="AC235" s="318"/>
      <c r="AD235" s="318"/>
    </row>
    <row r="236" ht="15.75" customHeight="1">
      <c r="AC236" s="318"/>
      <c r="AD236" s="318"/>
    </row>
    <row r="237" ht="15.75" customHeight="1">
      <c r="AC237" s="318"/>
      <c r="AD237" s="318"/>
    </row>
    <row r="238" ht="15.75" customHeight="1">
      <c r="AC238" s="318"/>
      <c r="AD238" s="318"/>
    </row>
    <row r="239" ht="15.75" customHeight="1">
      <c r="AC239" s="318"/>
      <c r="AD239" s="318"/>
    </row>
    <row r="240" ht="15.75" customHeight="1">
      <c r="AC240" s="318"/>
      <c r="AD240" s="318"/>
    </row>
    <row r="241" ht="15.75" customHeight="1">
      <c r="AC241" s="318"/>
      <c r="AD241" s="318"/>
    </row>
    <row r="242" ht="15.75" customHeight="1">
      <c r="AC242" s="318"/>
      <c r="AD242" s="318"/>
    </row>
    <row r="243" ht="15.75" customHeight="1">
      <c r="AC243" s="318"/>
      <c r="AD243" s="318"/>
    </row>
    <row r="244" ht="15.75" customHeight="1">
      <c r="AC244" s="318"/>
      <c r="AD244" s="318"/>
    </row>
    <row r="245" ht="15.75" customHeight="1">
      <c r="AC245" s="318"/>
      <c r="AD245" s="318"/>
    </row>
    <row r="246" ht="15.75" customHeight="1">
      <c r="AC246" s="318"/>
      <c r="AD246" s="318"/>
    </row>
    <row r="247" ht="15.75" customHeight="1">
      <c r="AC247" s="318"/>
      <c r="AD247" s="318"/>
    </row>
    <row r="248" ht="15.75" customHeight="1">
      <c r="AC248" s="318"/>
      <c r="AD248" s="318"/>
    </row>
    <row r="249" ht="15.75" customHeight="1">
      <c r="AC249" s="318"/>
      <c r="AD249" s="318"/>
    </row>
    <row r="250" ht="15.75" customHeight="1">
      <c r="AC250" s="318"/>
      <c r="AD250" s="318"/>
    </row>
    <row r="251" ht="15.75" customHeight="1">
      <c r="AC251" s="318"/>
      <c r="AD251" s="318"/>
    </row>
    <row r="252" ht="15.75" customHeight="1">
      <c r="AC252" s="318"/>
      <c r="AD252" s="318"/>
    </row>
    <row r="253" ht="15.75" customHeight="1">
      <c r="AC253" s="318"/>
      <c r="AD253" s="318"/>
    </row>
    <row r="254" ht="15.75" customHeight="1">
      <c r="AC254" s="318"/>
      <c r="AD254" s="318"/>
    </row>
    <row r="255" ht="15.75" customHeight="1">
      <c r="AC255" s="318"/>
      <c r="AD255" s="318"/>
    </row>
    <row r="256" ht="15.75" customHeight="1">
      <c r="AC256" s="318"/>
      <c r="AD256" s="318"/>
    </row>
    <row r="257" ht="15.75" customHeight="1">
      <c r="AC257" s="318"/>
      <c r="AD257" s="318"/>
    </row>
    <row r="258" ht="15.75" customHeight="1">
      <c r="AC258" s="318"/>
      <c r="AD258" s="318"/>
    </row>
    <row r="259" ht="15.75" customHeight="1">
      <c r="AC259" s="318"/>
      <c r="AD259" s="318"/>
    </row>
    <row r="260" ht="15.75" customHeight="1">
      <c r="AC260" s="318"/>
      <c r="AD260" s="318"/>
    </row>
    <row r="261" ht="15.75" customHeight="1">
      <c r="AC261" s="318"/>
      <c r="AD261" s="318"/>
    </row>
    <row r="262" ht="15.75" customHeight="1">
      <c r="AC262" s="318"/>
      <c r="AD262" s="318"/>
    </row>
    <row r="263" ht="15.75" customHeight="1">
      <c r="AC263" s="318"/>
      <c r="AD263" s="318"/>
    </row>
    <row r="264" ht="15.75" customHeight="1">
      <c r="AC264" s="318"/>
      <c r="AD264" s="318"/>
    </row>
    <row r="265" ht="15.75" customHeight="1">
      <c r="AC265" s="318"/>
      <c r="AD265" s="318"/>
    </row>
    <row r="266" ht="15.75" customHeight="1">
      <c r="AC266" s="318"/>
      <c r="AD266" s="318"/>
    </row>
    <row r="267" ht="15.75" customHeight="1">
      <c r="AC267" s="318"/>
      <c r="AD267" s="318"/>
    </row>
    <row r="268" ht="15.75" customHeight="1">
      <c r="AC268" s="318"/>
      <c r="AD268" s="318"/>
    </row>
    <row r="269" ht="15.75" customHeight="1">
      <c r="AC269" s="318"/>
      <c r="AD269" s="318"/>
    </row>
    <row r="270" ht="15.75" customHeight="1">
      <c r="AC270" s="318"/>
      <c r="AD270" s="318"/>
    </row>
    <row r="271" ht="15.75" customHeight="1">
      <c r="AC271" s="318"/>
      <c r="AD271" s="318"/>
    </row>
    <row r="272" ht="15.75" customHeight="1">
      <c r="AC272" s="318"/>
      <c r="AD272" s="318"/>
    </row>
    <row r="273" ht="15.75" customHeight="1">
      <c r="AC273" s="318"/>
      <c r="AD273" s="318"/>
    </row>
    <row r="274" ht="15.75" customHeight="1">
      <c r="AC274" s="318"/>
      <c r="AD274" s="318"/>
    </row>
    <row r="275" ht="15.75" customHeight="1">
      <c r="AC275" s="318"/>
      <c r="AD275" s="318"/>
    </row>
    <row r="276" ht="15.75" customHeight="1">
      <c r="AC276" s="318"/>
      <c r="AD276" s="318"/>
    </row>
    <row r="277" ht="15.75" customHeight="1">
      <c r="AC277" s="318"/>
      <c r="AD277" s="318"/>
    </row>
    <row r="278" ht="15.75" customHeight="1">
      <c r="AC278" s="318"/>
      <c r="AD278" s="318"/>
    </row>
    <row r="279" ht="15.75" customHeight="1">
      <c r="AC279" s="318"/>
      <c r="AD279" s="318"/>
    </row>
    <row r="280" ht="15.75" customHeight="1">
      <c r="AC280" s="318"/>
      <c r="AD280" s="318"/>
    </row>
    <row r="281" ht="15.75" customHeight="1">
      <c r="AC281" s="318"/>
      <c r="AD281" s="318"/>
    </row>
    <row r="282" ht="15.75" customHeight="1">
      <c r="AC282" s="318"/>
      <c r="AD282" s="318"/>
    </row>
    <row r="283" ht="15.75" customHeight="1">
      <c r="AC283" s="318"/>
      <c r="AD283" s="318"/>
    </row>
    <row r="284" ht="15.75" customHeight="1">
      <c r="AC284" s="318"/>
      <c r="AD284" s="318"/>
    </row>
    <row r="285" ht="15.75" customHeight="1">
      <c r="AC285" s="318"/>
      <c r="AD285" s="318"/>
    </row>
    <row r="286" ht="15.75" customHeight="1">
      <c r="AC286" s="318"/>
      <c r="AD286" s="318"/>
    </row>
    <row r="287" ht="15.75" customHeight="1">
      <c r="AC287" s="318"/>
      <c r="AD287" s="318"/>
    </row>
    <row r="288" ht="15.75" customHeight="1">
      <c r="AC288" s="318"/>
      <c r="AD288" s="318"/>
    </row>
    <row r="289" ht="15.75" customHeight="1">
      <c r="AC289" s="318"/>
      <c r="AD289" s="318"/>
    </row>
    <row r="290" ht="15.75" customHeight="1">
      <c r="AC290" s="318"/>
      <c r="AD290" s="318"/>
    </row>
    <row r="291" ht="15.75" customHeight="1">
      <c r="AC291" s="318"/>
      <c r="AD291" s="318"/>
    </row>
    <row r="292" ht="15.75" customHeight="1">
      <c r="AC292" s="318"/>
      <c r="AD292" s="318"/>
    </row>
    <row r="293" ht="15.75" customHeight="1">
      <c r="AC293" s="318"/>
      <c r="AD293" s="318"/>
    </row>
    <row r="294" ht="15.75" customHeight="1">
      <c r="AC294" s="318"/>
      <c r="AD294" s="318"/>
    </row>
    <row r="295" ht="15.75" customHeight="1">
      <c r="AC295" s="318"/>
      <c r="AD295" s="318"/>
    </row>
    <row r="296" ht="15.75" customHeight="1">
      <c r="AC296" s="318"/>
      <c r="AD296" s="318"/>
    </row>
    <row r="297" ht="15.75" customHeight="1">
      <c r="AC297" s="318"/>
      <c r="AD297" s="318"/>
    </row>
    <row r="298" ht="15.75" customHeight="1">
      <c r="AC298" s="318"/>
      <c r="AD298" s="318"/>
    </row>
    <row r="299" ht="15.75" customHeight="1">
      <c r="AC299" s="318"/>
      <c r="AD299" s="318"/>
    </row>
    <row r="300" ht="15.75" customHeight="1">
      <c r="AC300" s="318"/>
      <c r="AD300" s="318"/>
    </row>
    <row r="301" ht="15.75" customHeight="1">
      <c r="AC301" s="318"/>
      <c r="AD301" s="318"/>
    </row>
    <row r="302" ht="15.75" customHeight="1">
      <c r="AC302" s="318"/>
      <c r="AD302" s="318"/>
    </row>
    <row r="303" ht="15.75" customHeight="1">
      <c r="AC303" s="318"/>
      <c r="AD303" s="318"/>
    </row>
    <row r="304" ht="15.75" customHeight="1">
      <c r="AC304" s="318"/>
      <c r="AD304" s="318"/>
    </row>
    <row r="305" ht="15.75" customHeight="1">
      <c r="AC305" s="318"/>
      <c r="AD305" s="318"/>
    </row>
    <row r="306" ht="15.75" customHeight="1">
      <c r="AC306" s="318"/>
      <c r="AD306" s="318"/>
    </row>
    <row r="307" ht="15.75" customHeight="1">
      <c r="AC307" s="318"/>
      <c r="AD307" s="318"/>
    </row>
    <row r="308" ht="15.75" customHeight="1">
      <c r="AC308" s="318"/>
      <c r="AD308" s="318"/>
    </row>
    <row r="309" ht="15.75" customHeight="1">
      <c r="AC309" s="318"/>
      <c r="AD309" s="318"/>
    </row>
    <row r="310" ht="15.75" customHeight="1">
      <c r="AC310" s="318"/>
      <c r="AD310" s="318"/>
    </row>
    <row r="311" ht="15.75" customHeight="1">
      <c r="AC311" s="318"/>
      <c r="AD311" s="318"/>
    </row>
    <row r="312" ht="15.75" customHeight="1">
      <c r="AC312" s="318"/>
      <c r="AD312" s="318"/>
    </row>
    <row r="313" ht="15.75" customHeight="1">
      <c r="AC313" s="318"/>
      <c r="AD313" s="318"/>
    </row>
    <row r="314" ht="15.75" customHeight="1">
      <c r="AC314" s="318"/>
      <c r="AD314" s="318"/>
    </row>
    <row r="315" ht="15.75" customHeight="1">
      <c r="AC315" s="318"/>
      <c r="AD315" s="318"/>
    </row>
    <row r="316" ht="15.75" customHeight="1">
      <c r="AC316" s="318"/>
      <c r="AD316" s="318"/>
    </row>
    <row r="317" ht="15.75" customHeight="1">
      <c r="AC317" s="318"/>
      <c r="AD317" s="318"/>
    </row>
    <row r="318" ht="15.75" customHeight="1">
      <c r="AC318" s="318"/>
      <c r="AD318" s="318"/>
    </row>
    <row r="319" ht="15.75" customHeight="1">
      <c r="AC319" s="318"/>
      <c r="AD319" s="318"/>
    </row>
    <row r="320" ht="15.75" customHeight="1">
      <c r="AC320" s="318"/>
      <c r="AD320" s="318"/>
    </row>
    <row r="321" ht="15.75" customHeight="1">
      <c r="AC321" s="318"/>
      <c r="AD321" s="318"/>
    </row>
    <row r="322" ht="15.75" customHeight="1">
      <c r="AC322" s="318"/>
      <c r="AD322" s="318"/>
    </row>
    <row r="323" ht="15.75" customHeight="1">
      <c r="AC323" s="318"/>
      <c r="AD323" s="318"/>
    </row>
    <row r="324" ht="15.75" customHeight="1">
      <c r="AC324" s="318"/>
      <c r="AD324" s="318"/>
    </row>
    <row r="325" ht="15.75" customHeight="1">
      <c r="AC325" s="318"/>
      <c r="AD325" s="318"/>
    </row>
    <row r="326" ht="15.75" customHeight="1">
      <c r="AC326" s="318"/>
      <c r="AD326" s="318"/>
    </row>
    <row r="327" ht="15.75" customHeight="1">
      <c r="AC327" s="318"/>
      <c r="AD327" s="318"/>
    </row>
    <row r="328" ht="15.75" customHeight="1">
      <c r="AC328" s="318"/>
      <c r="AD328" s="318"/>
    </row>
    <row r="329" ht="15.75" customHeight="1">
      <c r="AC329" s="318"/>
      <c r="AD329" s="318"/>
    </row>
    <row r="330" ht="15.75" customHeight="1">
      <c r="AC330" s="318"/>
      <c r="AD330" s="318"/>
    </row>
    <row r="331" ht="15.75" customHeight="1">
      <c r="AC331" s="318"/>
      <c r="AD331" s="318"/>
    </row>
    <row r="332" ht="15.75" customHeight="1">
      <c r="AC332" s="318"/>
      <c r="AD332" s="318"/>
    </row>
    <row r="333" ht="15.75" customHeight="1">
      <c r="AC333" s="318"/>
      <c r="AD333" s="318"/>
    </row>
    <row r="334" ht="15.75" customHeight="1">
      <c r="AC334" s="318"/>
      <c r="AD334" s="318"/>
    </row>
    <row r="335" ht="15.75" customHeight="1">
      <c r="AC335" s="318"/>
      <c r="AD335" s="318"/>
    </row>
    <row r="336" ht="15.75" customHeight="1">
      <c r="AC336" s="318"/>
      <c r="AD336" s="318"/>
    </row>
    <row r="337" ht="15.75" customHeight="1">
      <c r="AC337" s="318"/>
      <c r="AD337" s="318"/>
    </row>
    <row r="338" ht="15.75" customHeight="1">
      <c r="AC338" s="318"/>
      <c r="AD338" s="318"/>
    </row>
    <row r="339" ht="15.75" customHeight="1">
      <c r="AC339" s="318"/>
      <c r="AD339" s="318"/>
    </row>
    <row r="340" ht="15.75" customHeight="1">
      <c r="AC340" s="318"/>
      <c r="AD340" s="318"/>
    </row>
    <row r="341" ht="15.75" customHeight="1">
      <c r="AC341" s="318"/>
      <c r="AD341" s="318"/>
    </row>
    <row r="342" ht="15.75" customHeight="1">
      <c r="AC342" s="318"/>
      <c r="AD342" s="318"/>
    </row>
    <row r="343" ht="15.75" customHeight="1">
      <c r="AC343" s="318"/>
      <c r="AD343" s="318"/>
    </row>
    <row r="344" ht="15.75" customHeight="1">
      <c r="AC344" s="318"/>
      <c r="AD344" s="318"/>
    </row>
    <row r="345" ht="15.75" customHeight="1">
      <c r="AC345" s="318"/>
      <c r="AD345" s="318"/>
    </row>
    <row r="346" ht="15.75" customHeight="1">
      <c r="AC346" s="318"/>
      <c r="AD346" s="318"/>
    </row>
    <row r="347" ht="15.75" customHeight="1">
      <c r="AC347" s="318"/>
      <c r="AD347" s="318"/>
    </row>
    <row r="348" ht="15.75" customHeight="1">
      <c r="AC348" s="318"/>
      <c r="AD348" s="318"/>
    </row>
    <row r="349" ht="15.75" customHeight="1">
      <c r="AC349" s="318"/>
      <c r="AD349" s="318"/>
    </row>
    <row r="350" ht="15.75" customHeight="1">
      <c r="AC350" s="318"/>
      <c r="AD350" s="318"/>
    </row>
    <row r="351" ht="15.75" customHeight="1">
      <c r="AC351" s="318"/>
      <c r="AD351" s="318"/>
    </row>
    <row r="352" ht="15.75" customHeight="1">
      <c r="AC352" s="318"/>
      <c r="AD352" s="318"/>
    </row>
    <row r="353" ht="15.75" customHeight="1">
      <c r="AC353" s="318"/>
      <c r="AD353" s="318"/>
    </row>
    <row r="354" ht="15.75" customHeight="1">
      <c r="AC354" s="318"/>
      <c r="AD354" s="318"/>
    </row>
    <row r="355" ht="15.75" customHeight="1">
      <c r="AC355" s="318"/>
      <c r="AD355" s="318"/>
    </row>
    <row r="356" ht="15.75" customHeight="1">
      <c r="AC356" s="318"/>
      <c r="AD356" s="318"/>
    </row>
    <row r="357" ht="15.75" customHeight="1">
      <c r="AC357" s="318"/>
      <c r="AD357" s="318"/>
    </row>
    <row r="358" ht="15.75" customHeight="1">
      <c r="AC358" s="318"/>
      <c r="AD358" s="318"/>
    </row>
    <row r="359" ht="15.75" customHeight="1">
      <c r="AC359" s="318"/>
      <c r="AD359" s="318"/>
    </row>
    <row r="360" ht="15.75" customHeight="1">
      <c r="AC360" s="318"/>
      <c r="AD360" s="318"/>
    </row>
    <row r="361" ht="15.75" customHeight="1">
      <c r="AC361" s="318"/>
      <c r="AD361" s="318"/>
    </row>
    <row r="362" ht="15.75" customHeight="1">
      <c r="AC362" s="318"/>
      <c r="AD362" s="318"/>
    </row>
    <row r="363" ht="15.75" customHeight="1">
      <c r="AC363" s="318"/>
      <c r="AD363" s="318"/>
    </row>
    <row r="364" ht="15.75" customHeight="1">
      <c r="AC364" s="318"/>
      <c r="AD364" s="318"/>
    </row>
    <row r="365" ht="15.75" customHeight="1">
      <c r="AC365" s="318"/>
      <c r="AD365" s="318"/>
    </row>
    <row r="366" ht="15.75" customHeight="1">
      <c r="AC366" s="318"/>
      <c r="AD366" s="318"/>
    </row>
    <row r="367" ht="15.75" customHeight="1">
      <c r="AC367" s="318"/>
      <c r="AD367" s="318"/>
    </row>
    <row r="368" ht="15.75" customHeight="1">
      <c r="AC368" s="318"/>
      <c r="AD368" s="318"/>
    </row>
    <row r="369" ht="15.75" customHeight="1">
      <c r="AC369" s="318"/>
      <c r="AD369" s="318"/>
    </row>
    <row r="370" ht="15.75" customHeight="1">
      <c r="AC370" s="318"/>
      <c r="AD370" s="318"/>
    </row>
    <row r="371" ht="15.75" customHeight="1">
      <c r="AC371" s="318"/>
      <c r="AD371" s="318"/>
    </row>
    <row r="372" ht="15.75" customHeight="1">
      <c r="AC372" s="318"/>
      <c r="AD372" s="318"/>
    </row>
    <row r="373" ht="15.75" customHeight="1">
      <c r="AC373" s="318"/>
      <c r="AD373" s="318"/>
    </row>
    <row r="374" ht="15.75" customHeight="1">
      <c r="AC374" s="318"/>
      <c r="AD374" s="318"/>
    </row>
    <row r="375" ht="15.75" customHeight="1">
      <c r="AC375" s="318"/>
      <c r="AD375" s="318"/>
    </row>
    <row r="376" ht="15.75" customHeight="1">
      <c r="AC376" s="318"/>
      <c r="AD376" s="318"/>
    </row>
    <row r="377" ht="15.75" customHeight="1">
      <c r="AC377" s="318"/>
      <c r="AD377" s="318"/>
    </row>
    <row r="378" ht="15.75" customHeight="1">
      <c r="AC378" s="318"/>
      <c r="AD378" s="318"/>
    </row>
    <row r="379" ht="15.75" customHeight="1">
      <c r="AC379" s="318"/>
      <c r="AD379" s="318"/>
    </row>
    <row r="380" ht="15.75" customHeight="1">
      <c r="AC380" s="318"/>
      <c r="AD380" s="318"/>
    </row>
    <row r="381" ht="15.75" customHeight="1">
      <c r="AC381" s="318"/>
      <c r="AD381" s="318"/>
    </row>
    <row r="382" ht="15.75" customHeight="1">
      <c r="AC382" s="318"/>
      <c r="AD382" s="318"/>
    </row>
    <row r="383" ht="15.75" customHeight="1">
      <c r="AC383" s="318"/>
      <c r="AD383" s="318"/>
    </row>
    <row r="384" ht="15.75" customHeight="1">
      <c r="AC384" s="318"/>
      <c r="AD384" s="318"/>
    </row>
    <row r="385" ht="15.75" customHeight="1">
      <c r="AC385" s="318"/>
      <c r="AD385" s="318"/>
    </row>
    <row r="386" ht="15.75" customHeight="1">
      <c r="AC386" s="318"/>
      <c r="AD386" s="318"/>
    </row>
    <row r="387" ht="15.75" customHeight="1">
      <c r="AC387" s="318"/>
      <c r="AD387" s="318"/>
    </row>
    <row r="388" ht="15.75" customHeight="1">
      <c r="AC388" s="318"/>
      <c r="AD388" s="318"/>
    </row>
    <row r="389" ht="15.75" customHeight="1">
      <c r="AC389" s="318"/>
      <c r="AD389" s="318"/>
    </row>
    <row r="390" ht="15.75" customHeight="1">
      <c r="AC390" s="318"/>
      <c r="AD390" s="318"/>
    </row>
    <row r="391" ht="15.75" customHeight="1">
      <c r="AC391" s="318"/>
      <c r="AD391" s="318"/>
    </row>
    <row r="392" ht="15.75" customHeight="1">
      <c r="AC392" s="318"/>
      <c r="AD392" s="318"/>
    </row>
    <row r="393" ht="15.75" customHeight="1">
      <c r="AC393" s="318"/>
      <c r="AD393" s="318"/>
    </row>
    <row r="394" ht="15.75" customHeight="1">
      <c r="AC394" s="318"/>
      <c r="AD394" s="318"/>
    </row>
    <row r="395" ht="15.75" customHeight="1">
      <c r="AC395" s="318"/>
      <c r="AD395" s="318"/>
    </row>
    <row r="396" ht="15.75" customHeight="1">
      <c r="AC396" s="318"/>
      <c r="AD396" s="318"/>
    </row>
    <row r="397" ht="15.75" customHeight="1">
      <c r="AC397" s="318"/>
      <c r="AD397" s="318"/>
    </row>
    <row r="398" ht="15.75" customHeight="1">
      <c r="AC398" s="318"/>
      <c r="AD398" s="318"/>
    </row>
    <row r="399" ht="15.75" customHeight="1">
      <c r="AC399" s="318"/>
      <c r="AD399" s="318"/>
    </row>
    <row r="400" ht="15.75" customHeight="1">
      <c r="AC400" s="318"/>
      <c r="AD400" s="318"/>
    </row>
    <row r="401" ht="15.75" customHeight="1">
      <c r="AC401" s="318"/>
      <c r="AD401" s="318"/>
    </row>
    <row r="402" ht="15.75" customHeight="1">
      <c r="AC402" s="318"/>
      <c r="AD402" s="318"/>
    </row>
    <row r="403" ht="15.75" customHeight="1">
      <c r="AC403" s="318"/>
      <c r="AD403" s="318"/>
    </row>
    <row r="404" ht="15.75" customHeight="1">
      <c r="AC404" s="318"/>
      <c r="AD404" s="318"/>
    </row>
    <row r="405" ht="15.75" customHeight="1">
      <c r="AC405" s="318"/>
      <c r="AD405" s="318"/>
    </row>
    <row r="406" ht="15.75" customHeight="1">
      <c r="AC406" s="318"/>
      <c r="AD406" s="318"/>
    </row>
    <row r="407" ht="15.75" customHeight="1">
      <c r="AC407" s="318"/>
      <c r="AD407" s="318"/>
    </row>
    <row r="408" ht="15.75" customHeight="1">
      <c r="AC408" s="318"/>
      <c r="AD408" s="318"/>
    </row>
    <row r="409" ht="15.75" customHeight="1">
      <c r="AC409" s="318"/>
      <c r="AD409" s="318"/>
    </row>
    <row r="410" ht="15.75" customHeight="1">
      <c r="AC410" s="318"/>
      <c r="AD410" s="318"/>
    </row>
    <row r="411" ht="15.75" customHeight="1">
      <c r="AC411" s="318"/>
      <c r="AD411" s="318"/>
    </row>
    <row r="412" ht="15.75" customHeight="1">
      <c r="AC412" s="318"/>
      <c r="AD412" s="318"/>
    </row>
    <row r="413" ht="15.75" customHeight="1">
      <c r="AC413" s="318"/>
      <c r="AD413" s="318"/>
    </row>
    <row r="414" ht="15.75" customHeight="1">
      <c r="AC414" s="318"/>
      <c r="AD414" s="318"/>
    </row>
    <row r="415" ht="15.75" customHeight="1">
      <c r="AC415" s="318"/>
      <c r="AD415" s="318"/>
    </row>
    <row r="416" ht="15.75" customHeight="1">
      <c r="AC416" s="318"/>
      <c r="AD416" s="318"/>
    </row>
    <row r="417" ht="15.75" customHeight="1">
      <c r="AC417" s="318"/>
      <c r="AD417" s="318"/>
    </row>
    <row r="418" ht="15.75" customHeight="1">
      <c r="AC418" s="318"/>
      <c r="AD418" s="318"/>
    </row>
    <row r="419" ht="15.75" customHeight="1">
      <c r="AC419" s="318"/>
      <c r="AD419" s="318"/>
    </row>
    <row r="420" ht="15.75" customHeight="1">
      <c r="AC420" s="318"/>
      <c r="AD420" s="318"/>
    </row>
    <row r="421" ht="15.75" customHeight="1">
      <c r="AC421" s="318"/>
      <c r="AD421" s="318"/>
    </row>
    <row r="422" ht="15.75" customHeight="1">
      <c r="AC422" s="318"/>
      <c r="AD422" s="318"/>
    </row>
    <row r="423" ht="15.75" customHeight="1">
      <c r="AC423" s="318"/>
      <c r="AD423" s="318"/>
    </row>
    <row r="424" ht="15.75" customHeight="1">
      <c r="AC424" s="318"/>
      <c r="AD424" s="318"/>
    </row>
    <row r="425" ht="15.75" customHeight="1">
      <c r="AC425" s="318"/>
      <c r="AD425" s="318"/>
    </row>
    <row r="426" ht="15.75" customHeight="1">
      <c r="AC426" s="318"/>
      <c r="AD426" s="318"/>
    </row>
    <row r="427" ht="15.75" customHeight="1">
      <c r="AC427" s="318"/>
      <c r="AD427" s="318"/>
    </row>
    <row r="428" ht="15.75" customHeight="1">
      <c r="AC428" s="318"/>
      <c r="AD428" s="318"/>
    </row>
    <row r="429" ht="15.75" customHeight="1">
      <c r="AC429" s="318"/>
      <c r="AD429" s="318"/>
    </row>
    <row r="430" ht="15.75" customHeight="1">
      <c r="AC430" s="318"/>
      <c r="AD430" s="318"/>
    </row>
    <row r="431" ht="15.75" customHeight="1">
      <c r="AC431" s="318"/>
      <c r="AD431" s="318"/>
    </row>
    <row r="432" ht="15.75" customHeight="1">
      <c r="AC432" s="318"/>
      <c r="AD432" s="318"/>
    </row>
    <row r="433" ht="15.75" customHeight="1">
      <c r="AC433" s="318"/>
      <c r="AD433" s="318"/>
    </row>
    <row r="434" ht="15.75" customHeight="1">
      <c r="AC434" s="318"/>
      <c r="AD434" s="318"/>
    </row>
    <row r="435" ht="15.75" customHeight="1">
      <c r="AC435" s="318"/>
      <c r="AD435" s="318"/>
    </row>
    <row r="436" ht="15.75" customHeight="1">
      <c r="AC436" s="318"/>
      <c r="AD436" s="318"/>
    </row>
    <row r="437" ht="15.75" customHeight="1">
      <c r="AC437" s="318"/>
      <c r="AD437" s="318"/>
    </row>
    <row r="438" ht="15.75" customHeight="1">
      <c r="AC438" s="318"/>
      <c r="AD438" s="318"/>
    </row>
    <row r="439" ht="15.75" customHeight="1">
      <c r="AC439" s="318"/>
      <c r="AD439" s="318"/>
    </row>
    <row r="440" ht="15.75" customHeight="1">
      <c r="AC440" s="318"/>
      <c r="AD440" s="318"/>
    </row>
    <row r="441" ht="15.75" customHeight="1">
      <c r="AC441" s="318"/>
      <c r="AD441" s="318"/>
    </row>
    <row r="442" ht="15.75" customHeight="1">
      <c r="AC442" s="318"/>
      <c r="AD442" s="318"/>
    </row>
    <row r="443" ht="15.75" customHeight="1">
      <c r="AC443" s="318"/>
      <c r="AD443" s="318"/>
    </row>
    <row r="444" ht="15.75" customHeight="1">
      <c r="AC444" s="318"/>
      <c r="AD444" s="318"/>
    </row>
    <row r="445" ht="15.75" customHeight="1">
      <c r="AC445" s="318"/>
      <c r="AD445" s="318"/>
    </row>
    <row r="446" ht="15.75" customHeight="1">
      <c r="AC446" s="318"/>
      <c r="AD446" s="318"/>
    </row>
    <row r="447" ht="15.75" customHeight="1">
      <c r="AC447" s="318"/>
      <c r="AD447" s="318"/>
    </row>
    <row r="448" ht="15.75" customHeight="1">
      <c r="AC448" s="318"/>
      <c r="AD448" s="318"/>
    </row>
    <row r="449" ht="15.75" customHeight="1">
      <c r="AC449" s="318"/>
      <c r="AD449" s="318"/>
    </row>
    <row r="450" ht="15.75" customHeight="1">
      <c r="AC450" s="318"/>
      <c r="AD450" s="318"/>
    </row>
    <row r="451" ht="15.75" customHeight="1">
      <c r="AC451" s="318"/>
      <c r="AD451" s="318"/>
    </row>
    <row r="452" ht="15.75" customHeight="1">
      <c r="AC452" s="318"/>
      <c r="AD452" s="318"/>
    </row>
    <row r="453" ht="15.75" customHeight="1">
      <c r="AC453" s="318"/>
      <c r="AD453" s="318"/>
    </row>
    <row r="454" ht="15.75" customHeight="1">
      <c r="AC454" s="318"/>
      <c r="AD454" s="318"/>
    </row>
    <row r="455" ht="15.75" customHeight="1">
      <c r="AC455" s="318"/>
      <c r="AD455" s="318"/>
    </row>
    <row r="456" ht="15.75" customHeight="1">
      <c r="AC456" s="318"/>
      <c r="AD456" s="318"/>
    </row>
    <row r="457" ht="15.75" customHeight="1">
      <c r="AC457" s="318"/>
      <c r="AD457" s="318"/>
    </row>
    <row r="458" ht="15.75" customHeight="1">
      <c r="AC458" s="318"/>
      <c r="AD458" s="318"/>
    </row>
    <row r="459" ht="15.75" customHeight="1">
      <c r="AC459" s="318"/>
      <c r="AD459" s="318"/>
    </row>
    <row r="460" ht="15.75" customHeight="1">
      <c r="AC460" s="318"/>
      <c r="AD460" s="318"/>
    </row>
    <row r="461" ht="15.75" customHeight="1">
      <c r="AC461" s="318"/>
      <c r="AD461" s="318"/>
    </row>
    <row r="462" ht="15.75" customHeight="1">
      <c r="AC462" s="318"/>
      <c r="AD462" s="318"/>
    </row>
    <row r="463" ht="15.75" customHeight="1">
      <c r="AC463" s="318"/>
      <c r="AD463" s="318"/>
    </row>
    <row r="464" ht="15.75" customHeight="1">
      <c r="AC464" s="318"/>
      <c r="AD464" s="318"/>
    </row>
    <row r="465" ht="15.75" customHeight="1">
      <c r="AC465" s="318"/>
      <c r="AD465" s="318"/>
    </row>
    <row r="466" ht="15.75" customHeight="1">
      <c r="AC466" s="318"/>
      <c r="AD466" s="318"/>
    </row>
    <row r="467" ht="15.75" customHeight="1">
      <c r="AC467" s="318"/>
      <c r="AD467" s="318"/>
    </row>
    <row r="468" ht="15.75" customHeight="1">
      <c r="AC468" s="318"/>
      <c r="AD468" s="318"/>
    </row>
    <row r="469" ht="15.75" customHeight="1">
      <c r="AC469" s="318"/>
      <c r="AD469" s="318"/>
    </row>
    <row r="470" ht="15.75" customHeight="1">
      <c r="AC470" s="318"/>
      <c r="AD470" s="318"/>
    </row>
    <row r="471" ht="15.75" customHeight="1">
      <c r="AC471" s="318"/>
      <c r="AD471" s="318"/>
    </row>
    <row r="472" ht="15.75" customHeight="1">
      <c r="AC472" s="318"/>
      <c r="AD472" s="318"/>
    </row>
    <row r="473" ht="15.75" customHeight="1">
      <c r="AC473" s="318"/>
      <c r="AD473" s="318"/>
    </row>
    <row r="474" ht="15.75" customHeight="1">
      <c r="AC474" s="318"/>
      <c r="AD474" s="318"/>
    </row>
    <row r="475" ht="15.75" customHeight="1">
      <c r="AC475" s="318"/>
      <c r="AD475" s="318"/>
    </row>
    <row r="476" ht="15.75" customHeight="1">
      <c r="AC476" s="318"/>
      <c r="AD476" s="318"/>
    </row>
    <row r="477" ht="15.75" customHeight="1">
      <c r="AC477" s="318"/>
      <c r="AD477" s="318"/>
    </row>
    <row r="478" ht="15.75" customHeight="1">
      <c r="AC478" s="318"/>
      <c r="AD478" s="318"/>
    </row>
    <row r="479" ht="15.75" customHeight="1">
      <c r="AC479" s="318"/>
      <c r="AD479" s="318"/>
    </row>
    <row r="480" ht="15.75" customHeight="1">
      <c r="AC480" s="318"/>
      <c r="AD480" s="318"/>
    </row>
    <row r="481" ht="15.75" customHeight="1">
      <c r="AC481" s="318"/>
      <c r="AD481" s="318"/>
    </row>
    <row r="482" ht="15.75" customHeight="1">
      <c r="AC482" s="318"/>
      <c r="AD482" s="318"/>
    </row>
    <row r="483" ht="15.75" customHeight="1">
      <c r="AC483" s="318"/>
      <c r="AD483" s="318"/>
    </row>
    <row r="484" ht="15.75" customHeight="1">
      <c r="AC484" s="318"/>
      <c r="AD484" s="318"/>
    </row>
    <row r="485" ht="15.75" customHeight="1">
      <c r="AC485" s="318"/>
      <c r="AD485" s="318"/>
    </row>
    <row r="486" ht="15.75" customHeight="1">
      <c r="AC486" s="318"/>
      <c r="AD486" s="318"/>
    </row>
    <row r="487" ht="15.75" customHeight="1">
      <c r="AC487" s="318"/>
      <c r="AD487" s="318"/>
    </row>
    <row r="488" ht="15.75" customHeight="1">
      <c r="AC488" s="318"/>
      <c r="AD488" s="318"/>
    </row>
    <row r="489" ht="15.75" customHeight="1">
      <c r="AC489" s="318"/>
      <c r="AD489" s="318"/>
    </row>
    <row r="490" ht="15.75" customHeight="1">
      <c r="AC490" s="318"/>
      <c r="AD490" s="318"/>
    </row>
    <row r="491" ht="15.75" customHeight="1">
      <c r="AC491" s="318"/>
      <c r="AD491" s="318"/>
    </row>
    <row r="492" ht="15.75" customHeight="1">
      <c r="AC492" s="318"/>
      <c r="AD492" s="318"/>
    </row>
    <row r="493" ht="15.75" customHeight="1">
      <c r="AC493" s="318"/>
      <c r="AD493" s="318"/>
    </row>
    <row r="494" ht="15.75" customHeight="1">
      <c r="AC494" s="318"/>
      <c r="AD494" s="318"/>
    </row>
    <row r="495" ht="15.75" customHeight="1">
      <c r="AC495" s="318"/>
      <c r="AD495" s="318"/>
    </row>
    <row r="496" ht="15.75" customHeight="1">
      <c r="AC496" s="318"/>
      <c r="AD496" s="318"/>
    </row>
    <row r="497" ht="15.75" customHeight="1">
      <c r="AC497" s="318"/>
      <c r="AD497" s="318"/>
    </row>
    <row r="498" ht="15.75" customHeight="1">
      <c r="AC498" s="318"/>
      <c r="AD498" s="318"/>
    </row>
    <row r="499" ht="15.75" customHeight="1">
      <c r="AC499" s="318"/>
      <c r="AD499" s="318"/>
    </row>
    <row r="500" ht="15.75" customHeight="1">
      <c r="AC500" s="318"/>
      <c r="AD500" s="318"/>
    </row>
    <row r="501" ht="15.75" customHeight="1">
      <c r="AC501" s="318"/>
      <c r="AD501" s="318"/>
    </row>
    <row r="502" ht="15.75" customHeight="1">
      <c r="AC502" s="318"/>
      <c r="AD502" s="318"/>
    </row>
    <row r="503" ht="15.75" customHeight="1">
      <c r="AC503" s="318"/>
      <c r="AD503" s="318"/>
    </row>
    <row r="504" ht="15.75" customHeight="1">
      <c r="AC504" s="318"/>
      <c r="AD504" s="318"/>
    </row>
    <row r="505" ht="15.75" customHeight="1">
      <c r="AC505" s="318"/>
      <c r="AD505" s="318"/>
    </row>
    <row r="506" ht="15.75" customHeight="1">
      <c r="AC506" s="318"/>
      <c r="AD506" s="318"/>
    </row>
    <row r="507" ht="15.75" customHeight="1">
      <c r="AC507" s="318"/>
      <c r="AD507" s="318"/>
    </row>
    <row r="508" ht="15.75" customHeight="1">
      <c r="AC508" s="318"/>
      <c r="AD508" s="318"/>
    </row>
    <row r="509" ht="15.75" customHeight="1">
      <c r="AC509" s="318"/>
      <c r="AD509" s="318"/>
    </row>
    <row r="510" ht="15.75" customHeight="1">
      <c r="AC510" s="318"/>
      <c r="AD510" s="318"/>
    </row>
    <row r="511" ht="15.75" customHeight="1">
      <c r="AC511" s="318"/>
      <c r="AD511" s="318"/>
    </row>
    <row r="512" ht="15.75" customHeight="1">
      <c r="AC512" s="318"/>
      <c r="AD512" s="318"/>
    </row>
    <row r="513" ht="15.75" customHeight="1">
      <c r="AC513" s="318"/>
      <c r="AD513" s="318"/>
    </row>
    <row r="514" ht="15.75" customHeight="1">
      <c r="AC514" s="318"/>
      <c r="AD514" s="318"/>
    </row>
    <row r="515" ht="15.75" customHeight="1">
      <c r="AC515" s="318"/>
      <c r="AD515" s="318"/>
    </row>
    <row r="516" ht="15.75" customHeight="1">
      <c r="AC516" s="318"/>
      <c r="AD516" s="318"/>
    </row>
    <row r="517" ht="15.75" customHeight="1">
      <c r="AC517" s="318"/>
      <c r="AD517" s="318"/>
    </row>
    <row r="518" ht="15.75" customHeight="1">
      <c r="AC518" s="318"/>
      <c r="AD518" s="318"/>
    </row>
    <row r="519" ht="15.75" customHeight="1">
      <c r="AC519" s="318"/>
      <c r="AD519" s="318"/>
    </row>
    <row r="520" ht="15.75" customHeight="1">
      <c r="AC520" s="318"/>
      <c r="AD520" s="318"/>
    </row>
    <row r="521" ht="15.75" customHeight="1">
      <c r="AC521" s="318"/>
      <c r="AD521" s="318"/>
    </row>
    <row r="522" ht="15.75" customHeight="1">
      <c r="AC522" s="318"/>
      <c r="AD522" s="318"/>
    </row>
    <row r="523" ht="15.75" customHeight="1">
      <c r="AC523" s="318"/>
      <c r="AD523" s="318"/>
    </row>
    <row r="524" ht="15.75" customHeight="1">
      <c r="AC524" s="318"/>
      <c r="AD524" s="318"/>
    </row>
    <row r="525" ht="15.75" customHeight="1">
      <c r="AC525" s="318"/>
      <c r="AD525" s="318"/>
    </row>
    <row r="526" ht="15.75" customHeight="1">
      <c r="AC526" s="318"/>
      <c r="AD526" s="318"/>
    </row>
    <row r="527" ht="15.75" customHeight="1">
      <c r="AC527" s="318"/>
      <c r="AD527" s="318"/>
    </row>
    <row r="528" ht="15.75" customHeight="1">
      <c r="AC528" s="318"/>
      <c r="AD528" s="318"/>
    </row>
    <row r="529" ht="15.75" customHeight="1">
      <c r="AC529" s="318"/>
      <c r="AD529" s="318"/>
    </row>
    <row r="530" ht="15.75" customHeight="1">
      <c r="AC530" s="318"/>
      <c r="AD530" s="318"/>
    </row>
    <row r="531" ht="15.75" customHeight="1">
      <c r="AC531" s="318"/>
      <c r="AD531" s="318"/>
    </row>
    <row r="532" ht="15.75" customHeight="1">
      <c r="AC532" s="318"/>
      <c r="AD532" s="318"/>
    </row>
    <row r="533" ht="15.75" customHeight="1">
      <c r="AC533" s="318"/>
      <c r="AD533" s="318"/>
    </row>
    <row r="534" ht="15.75" customHeight="1">
      <c r="AC534" s="318"/>
      <c r="AD534" s="318"/>
    </row>
    <row r="535" ht="15.75" customHeight="1">
      <c r="AC535" s="318"/>
      <c r="AD535" s="318"/>
    </row>
    <row r="536" ht="15.75" customHeight="1">
      <c r="AC536" s="318"/>
      <c r="AD536" s="318"/>
    </row>
    <row r="537" ht="15.75" customHeight="1">
      <c r="AC537" s="318"/>
      <c r="AD537" s="318"/>
    </row>
    <row r="538" ht="15.75" customHeight="1">
      <c r="AC538" s="318"/>
      <c r="AD538" s="318"/>
    </row>
    <row r="539" ht="15.75" customHeight="1">
      <c r="AC539" s="318"/>
      <c r="AD539" s="318"/>
    </row>
    <row r="540" ht="15.75" customHeight="1">
      <c r="AC540" s="318"/>
      <c r="AD540" s="318"/>
    </row>
    <row r="541" ht="15.75" customHeight="1">
      <c r="AC541" s="318"/>
      <c r="AD541" s="318"/>
    </row>
    <row r="542" ht="15.75" customHeight="1">
      <c r="AC542" s="318"/>
      <c r="AD542" s="318"/>
    </row>
    <row r="543" ht="15.75" customHeight="1">
      <c r="AC543" s="318"/>
      <c r="AD543" s="318"/>
    </row>
    <row r="544" ht="15.75" customHeight="1">
      <c r="AC544" s="318"/>
      <c r="AD544" s="318"/>
    </row>
    <row r="545" ht="15.75" customHeight="1">
      <c r="AC545" s="318"/>
      <c r="AD545" s="318"/>
    </row>
    <row r="546" ht="15.75" customHeight="1">
      <c r="AC546" s="318"/>
      <c r="AD546" s="318"/>
    </row>
    <row r="547" ht="15.75" customHeight="1">
      <c r="AC547" s="318"/>
      <c r="AD547" s="318"/>
    </row>
    <row r="548" ht="15.75" customHeight="1">
      <c r="AC548" s="318"/>
      <c r="AD548" s="318"/>
    </row>
    <row r="549" ht="15.75" customHeight="1">
      <c r="AC549" s="318"/>
      <c r="AD549" s="318"/>
    </row>
    <row r="550" ht="15.75" customHeight="1">
      <c r="AC550" s="318"/>
      <c r="AD550" s="318"/>
    </row>
    <row r="551" ht="15.75" customHeight="1">
      <c r="AC551" s="318"/>
      <c r="AD551" s="318"/>
    </row>
    <row r="552" ht="15.75" customHeight="1">
      <c r="AC552" s="318"/>
      <c r="AD552" s="318"/>
    </row>
    <row r="553" ht="15.75" customHeight="1">
      <c r="AC553" s="318"/>
      <c r="AD553" s="318"/>
    </row>
    <row r="554" ht="15.75" customHeight="1">
      <c r="AC554" s="318"/>
      <c r="AD554" s="318"/>
    </row>
    <row r="555" ht="15.75" customHeight="1">
      <c r="AC555" s="318"/>
      <c r="AD555" s="318"/>
    </row>
    <row r="556" ht="15.75" customHeight="1">
      <c r="AC556" s="318"/>
      <c r="AD556" s="318"/>
    </row>
    <row r="557" ht="15.75" customHeight="1">
      <c r="AC557" s="318"/>
      <c r="AD557" s="318"/>
    </row>
    <row r="558" ht="15.75" customHeight="1">
      <c r="AC558" s="318"/>
      <c r="AD558" s="318"/>
    </row>
    <row r="559" ht="15.75" customHeight="1">
      <c r="AC559" s="318"/>
      <c r="AD559" s="318"/>
    </row>
    <row r="560" ht="15.75" customHeight="1">
      <c r="AC560" s="318"/>
      <c r="AD560" s="318"/>
    </row>
    <row r="561" ht="15.75" customHeight="1">
      <c r="AC561" s="318"/>
      <c r="AD561" s="318"/>
    </row>
    <row r="562" ht="15.75" customHeight="1">
      <c r="AC562" s="318"/>
      <c r="AD562" s="318"/>
    </row>
    <row r="563" ht="15.75" customHeight="1">
      <c r="AC563" s="318"/>
      <c r="AD563" s="318"/>
    </row>
    <row r="564" ht="15.75" customHeight="1">
      <c r="AC564" s="318"/>
      <c r="AD564" s="318"/>
    </row>
    <row r="565" ht="15.75" customHeight="1">
      <c r="AC565" s="318"/>
      <c r="AD565" s="318"/>
    </row>
    <row r="566" ht="15.75" customHeight="1">
      <c r="AC566" s="318"/>
      <c r="AD566" s="318"/>
    </row>
    <row r="567" ht="15.75" customHeight="1">
      <c r="AC567" s="318"/>
      <c r="AD567" s="318"/>
    </row>
    <row r="568" ht="15.75" customHeight="1">
      <c r="AC568" s="318"/>
      <c r="AD568" s="318"/>
    </row>
    <row r="569" ht="15.75" customHeight="1">
      <c r="AC569" s="318"/>
      <c r="AD569" s="318"/>
    </row>
    <row r="570" ht="15.75" customHeight="1">
      <c r="AC570" s="318"/>
      <c r="AD570" s="318"/>
    </row>
    <row r="571" ht="15.75" customHeight="1">
      <c r="AC571" s="318"/>
      <c r="AD571" s="318"/>
    </row>
    <row r="572" ht="15.75" customHeight="1">
      <c r="AC572" s="318"/>
      <c r="AD572" s="318"/>
    </row>
    <row r="573" ht="15.75" customHeight="1">
      <c r="AC573" s="318"/>
      <c r="AD573" s="318"/>
    </row>
    <row r="574" ht="15.75" customHeight="1">
      <c r="AC574" s="318"/>
      <c r="AD574" s="318"/>
    </row>
    <row r="575" ht="15.75" customHeight="1">
      <c r="AC575" s="318"/>
      <c r="AD575" s="318"/>
    </row>
    <row r="576" ht="15.75" customHeight="1">
      <c r="AC576" s="318"/>
      <c r="AD576" s="318"/>
    </row>
    <row r="577" ht="15.75" customHeight="1">
      <c r="AC577" s="318"/>
      <c r="AD577" s="318"/>
    </row>
    <row r="578" ht="15.75" customHeight="1">
      <c r="AC578" s="318"/>
      <c r="AD578" s="318"/>
    </row>
    <row r="579" ht="15.75" customHeight="1">
      <c r="AC579" s="318"/>
      <c r="AD579" s="318"/>
    </row>
    <row r="580" ht="15.75" customHeight="1">
      <c r="AC580" s="318"/>
      <c r="AD580" s="318"/>
    </row>
    <row r="581" ht="15.75" customHeight="1">
      <c r="AC581" s="318"/>
      <c r="AD581" s="318"/>
    </row>
    <row r="582" ht="15.75" customHeight="1">
      <c r="AC582" s="318"/>
      <c r="AD582" s="318"/>
    </row>
    <row r="583" ht="15.75" customHeight="1">
      <c r="AC583" s="318"/>
      <c r="AD583" s="318"/>
    </row>
    <row r="584" ht="15.75" customHeight="1">
      <c r="AC584" s="318"/>
      <c r="AD584" s="318"/>
    </row>
    <row r="585" ht="15.75" customHeight="1">
      <c r="AC585" s="318"/>
      <c r="AD585" s="318"/>
    </row>
    <row r="586" ht="15.75" customHeight="1">
      <c r="AC586" s="318"/>
      <c r="AD586" s="318"/>
    </row>
    <row r="587" ht="15.75" customHeight="1">
      <c r="AC587" s="318"/>
      <c r="AD587" s="318"/>
    </row>
    <row r="588" ht="15.75" customHeight="1">
      <c r="AC588" s="318"/>
      <c r="AD588" s="318"/>
    </row>
    <row r="589" ht="15.75" customHeight="1">
      <c r="AC589" s="318"/>
      <c r="AD589" s="318"/>
    </row>
    <row r="590" ht="15.75" customHeight="1">
      <c r="AC590" s="318"/>
      <c r="AD590" s="318"/>
    </row>
    <row r="591" ht="15.75" customHeight="1">
      <c r="AC591" s="318"/>
      <c r="AD591" s="318"/>
    </row>
    <row r="592" ht="15.75" customHeight="1">
      <c r="AC592" s="318"/>
      <c r="AD592" s="318"/>
    </row>
    <row r="593" ht="15.75" customHeight="1">
      <c r="AC593" s="318"/>
      <c r="AD593" s="318"/>
    </row>
    <row r="594" ht="15.75" customHeight="1">
      <c r="AC594" s="318"/>
      <c r="AD594" s="318"/>
    </row>
    <row r="595" ht="15.75" customHeight="1">
      <c r="AC595" s="318"/>
      <c r="AD595" s="318"/>
    </row>
    <row r="596" ht="15.75" customHeight="1">
      <c r="AC596" s="318"/>
      <c r="AD596" s="318"/>
    </row>
    <row r="597" ht="15.75" customHeight="1">
      <c r="AC597" s="318"/>
      <c r="AD597" s="318"/>
    </row>
    <row r="598" ht="15.75" customHeight="1">
      <c r="AC598" s="318"/>
      <c r="AD598" s="318"/>
    </row>
    <row r="599" ht="15.75" customHeight="1">
      <c r="AC599" s="318"/>
      <c r="AD599" s="318"/>
    </row>
    <row r="600" ht="15.75" customHeight="1">
      <c r="AC600" s="318"/>
      <c r="AD600" s="318"/>
    </row>
    <row r="601" ht="15.75" customHeight="1">
      <c r="AC601" s="318"/>
      <c r="AD601" s="318"/>
    </row>
    <row r="602" ht="15.75" customHeight="1">
      <c r="AC602" s="318"/>
      <c r="AD602" s="318"/>
    </row>
    <row r="603" ht="15.75" customHeight="1">
      <c r="AC603" s="318"/>
      <c r="AD603" s="318"/>
    </row>
    <row r="604" ht="15.75" customHeight="1">
      <c r="AC604" s="318"/>
      <c r="AD604" s="318"/>
    </row>
    <row r="605" ht="15.75" customHeight="1">
      <c r="AC605" s="318"/>
      <c r="AD605" s="318"/>
    </row>
    <row r="606" ht="15.75" customHeight="1">
      <c r="AC606" s="318"/>
      <c r="AD606" s="318"/>
    </row>
    <row r="607" ht="15.75" customHeight="1">
      <c r="AC607" s="318"/>
      <c r="AD607" s="318"/>
    </row>
    <row r="608" ht="15.75" customHeight="1">
      <c r="AC608" s="318"/>
      <c r="AD608" s="318"/>
    </row>
    <row r="609" ht="15.75" customHeight="1">
      <c r="AC609" s="318"/>
      <c r="AD609" s="318"/>
    </row>
    <row r="610" ht="15.75" customHeight="1">
      <c r="AC610" s="318"/>
      <c r="AD610" s="318"/>
    </row>
    <row r="611" ht="15.75" customHeight="1">
      <c r="AC611" s="318"/>
      <c r="AD611" s="318"/>
    </row>
    <row r="612" ht="15.75" customHeight="1">
      <c r="AC612" s="318"/>
      <c r="AD612" s="318"/>
    </row>
    <row r="613" ht="15.75" customHeight="1">
      <c r="AC613" s="318"/>
      <c r="AD613" s="318"/>
    </row>
    <row r="614" ht="15.75" customHeight="1">
      <c r="AC614" s="318"/>
      <c r="AD614" s="318"/>
    </row>
    <row r="615" ht="15.75" customHeight="1">
      <c r="AC615" s="318"/>
      <c r="AD615" s="318"/>
    </row>
    <row r="616" ht="15.75" customHeight="1">
      <c r="AC616" s="318"/>
      <c r="AD616" s="318"/>
    </row>
    <row r="617" ht="15.75" customHeight="1">
      <c r="AC617" s="318"/>
      <c r="AD617" s="318"/>
    </row>
    <row r="618" ht="15.75" customHeight="1">
      <c r="AC618" s="318"/>
      <c r="AD618" s="318"/>
    </row>
    <row r="619" ht="15.75" customHeight="1">
      <c r="AC619" s="318"/>
      <c r="AD619" s="318"/>
    </row>
    <row r="620" ht="15.75" customHeight="1">
      <c r="AC620" s="318"/>
      <c r="AD620" s="318"/>
    </row>
    <row r="621" ht="15.75" customHeight="1">
      <c r="AC621" s="318"/>
      <c r="AD621" s="318"/>
    </row>
    <row r="622" ht="15.75" customHeight="1">
      <c r="AC622" s="318"/>
      <c r="AD622" s="318"/>
    </row>
    <row r="623" ht="15.75" customHeight="1">
      <c r="AC623" s="318"/>
      <c r="AD623" s="318"/>
    </row>
    <row r="624" ht="15.75" customHeight="1">
      <c r="AC624" s="318"/>
      <c r="AD624" s="318"/>
    </row>
    <row r="625" ht="15.75" customHeight="1">
      <c r="AC625" s="318"/>
      <c r="AD625" s="318"/>
    </row>
    <row r="626" ht="15.75" customHeight="1">
      <c r="AC626" s="318"/>
      <c r="AD626" s="318"/>
    </row>
    <row r="627" ht="15.75" customHeight="1">
      <c r="AC627" s="318"/>
      <c r="AD627" s="318"/>
    </row>
    <row r="628" ht="15.75" customHeight="1">
      <c r="AC628" s="318"/>
      <c r="AD628" s="318"/>
    </row>
    <row r="629" ht="15.75" customHeight="1">
      <c r="AC629" s="318"/>
      <c r="AD629" s="318"/>
    </row>
    <row r="630" ht="15.75" customHeight="1">
      <c r="AC630" s="318"/>
      <c r="AD630" s="318"/>
    </row>
    <row r="631" ht="15.75" customHeight="1">
      <c r="AC631" s="318"/>
      <c r="AD631" s="318"/>
    </row>
    <row r="632" ht="15.75" customHeight="1">
      <c r="AC632" s="318"/>
      <c r="AD632" s="318"/>
    </row>
    <row r="633" ht="15.75" customHeight="1">
      <c r="AC633" s="318"/>
      <c r="AD633" s="318"/>
    </row>
    <row r="634" ht="15.75" customHeight="1">
      <c r="AC634" s="318"/>
      <c r="AD634" s="318"/>
    </row>
    <row r="635" ht="15.75" customHeight="1">
      <c r="AC635" s="318"/>
      <c r="AD635" s="318"/>
    </row>
    <row r="636" ht="15.75" customHeight="1">
      <c r="AC636" s="318"/>
      <c r="AD636" s="318"/>
    </row>
    <row r="637" ht="15.75" customHeight="1">
      <c r="AC637" s="318"/>
      <c r="AD637" s="318"/>
    </row>
    <row r="638" ht="15.75" customHeight="1">
      <c r="AC638" s="318"/>
      <c r="AD638" s="318"/>
    </row>
    <row r="639" ht="15.75" customHeight="1">
      <c r="AC639" s="318"/>
      <c r="AD639" s="318"/>
    </row>
    <row r="640" ht="15.75" customHeight="1">
      <c r="AC640" s="318"/>
      <c r="AD640" s="318"/>
    </row>
    <row r="641" ht="15.75" customHeight="1">
      <c r="AC641" s="318"/>
      <c r="AD641" s="318"/>
    </row>
    <row r="642" ht="15.75" customHeight="1">
      <c r="AC642" s="318"/>
      <c r="AD642" s="318"/>
    </row>
    <row r="643" ht="15.75" customHeight="1">
      <c r="AC643" s="318"/>
      <c r="AD643" s="318"/>
    </row>
    <row r="644" ht="15.75" customHeight="1">
      <c r="AC644" s="318"/>
      <c r="AD644" s="318"/>
    </row>
    <row r="645" ht="15.75" customHeight="1">
      <c r="AC645" s="318"/>
      <c r="AD645" s="318"/>
    </row>
    <row r="646" ht="15.75" customHeight="1">
      <c r="AC646" s="318"/>
      <c r="AD646" s="318"/>
    </row>
    <row r="647" ht="15.75" customHeight="1">
      <c r="AC647" s="318"/>
      <c r="AD647" s="318"/>
    </row>
    <row r="648" ht="15.75" customHeight="1">
      <c r="AC648" s="318"/>
      <c r="AD648" s="318"/>
    </row>
    <row r="649" ht="15.75" customHeight="1">
      <c r="AC649" s="318"/>
      <c r="AD649" s="318"/>
    </row>
    <row r="650" ht="15.75" customHeight="1">
      <c r="AC650" s="318"/>
      <c r="AD650" s="318"/>
    </row>
    <row r="651" ht="15.75" customHeight="1">
      <c r="AC651" s="318"/>
      <c r="AD651" s="318"/>
    </row>
    <row r="652" ht="15.75" customHeight="1">
      <c r="AC652" s="318"/>
      <c r="AD652" s="318"/>
    </row>
    <row r="653" ht="15.75" customHeight="1">
      <c r="AC653" s="318"/>
      <c r="AD653" s="318"/>
    </row>
    <row r="654" ht="15.75" customHeight="1">
      <c r="AC654" s="318"/>
      <c r="AD654" s="318"/>
    </row>
    <row r="655" ht="15.75" customHeight="1">
      <c r="AC655" s="318"/>
      <c r="AD655" s="318"/>
    </row>
    <row r="656" ht="15.75" customHeight="1">
      <c r="AC656" s="318"/>
      <c r="AD656" s="318"/>
    </row>
    <row r="657" ht="15.75" customHeight="1">
      <c r="AC657" s="318"/>
      <c r="AD657" s="318"/>
    </row>
    <row r="658" ht="15.75" customHeight="1">
      <c r="AC658" s="318"/>
      <c r="AD658" s="318"/>
    </row>
    <row r="659" ht="15.75" customHeight="1">
      <c r="AC659" s="318"/>
      <c r="AD659" s="318"/>
    </row>
    <row r="660" ht="15.75" customHeight="1">
      <c r="AC660" s="318"/>
      <c r="AD660" s="318"/>
    </row>
    <row r="661" ht="15.75" customHeight="1">
      <c r="AC661" s="318"/>
      <c r="AD661" s="318"/>
    </row>
    <row r="662" ht="15.75" customHeight="1">
      <c r="AC662" s="318"/>
      <c r="AD662" s="318"/>
    </row>
    <row r="663" ht="15.75" customHeight="1">
      <c r="AC663" s="318"/>
      <c r="AD663" s="318"/>
    </row>
    <row r="664" ht="15.75" customHeight="1">
      <c r="AC664" s="318"/>
      <c r="AD664" s="318"/>
    </row>
    <row r="665" ht="15.75" customHeight="1">
      <c r="AC665" s="318"/>
      <c r="AD665" s="318"/>
    </row>
    <row r="666" ht="15.75" customHeight="1">
      <c r="AC666" s="318"/>
      <c r="AD666" s="318"/>
    </row>
    <row r="667" ht="15.75" customHeight="1">
      <c r="AC667" s="318"/>
      <c r="AD667" s="318"/>
    </row>
    <row r="668" ht="15.75" customHeight="1">
      <c r="AC668" s="318"/>
      <c r="AD668" s="318"/>
    </row>
    <row r="669" ht="15.75" customHeight="1">
      <c r="AC669" s="318"/>
      <c r="AD669" s="318"/>
    </row>
    <row r="670" ht="15.75" customHeight="1">
      <c r="AC670" s="318"/>
      <c r="AD670" s="318"/>
    </row>
    <row r="671" ht="15.75" customHeight="1">
      <c r="AC671" s="318"/>
      <c r="AD671" s="318"/>
    </row>
    <row r="672" ht="15.75" customHeight="1">
      <c r="AC672" s="318"/>
      <c r="AD672" s="318"/>
    </row>
    <row r="673" ht="15.75" customHeight="1">
      <c r="AC673" s="318"/>
      <c r="AD673" s="318"/>
    </row>
    <row r="674" ht="15.75" customHeight="1">
      <c r="AC674" s="318"/>
      <c r="AD674" s="318"/>
    </row>
    <row r="675" ht="15.75" customHeight="1">
      <c r="AC675" s="318"/>
      <c r="AD675" s="318"/>
    </row>
    <row r="676" ht="15.75" customHeight="1">
      <c r="AC676" s="318"/>
      <c r="AD676" s="318"/>
    </row>
    <row r="677" ht="15.75" customHeight="1">
      <c r="AC677" s="318"/>
      <c r="AD677" s="318"/>
    </row>
    <row r="678" ht="15.75" customHeight="1">
      <c r="AC678" s="318"/>
      <c r="AD678" s="318"/>
    </row>
    <row r="679" ht="15.75" customHeight="1">
      <c r="AC679" s="318"/>
      <c r="AD679" s="318"/>
    </row>
    <row r="680" ht="15.75" customHeight="1">
      <c r="AC680" s="318"/>
      <c r="AD680" s="318"/>
    </row>
    <row r="681" ht="15.75" customHeight="1">
      <c r="AC681" s="318"/>
      <c r="AD681" s="318"/>
    </row>
    <row r="682" ht="15.75" customHeight="1">
      <c r="AC682" s="318"/>
      <c r="AD682" s="318"/>
    </row>
    <row r="683" ht="15.75" customHeight="1">
      <c r="AC683" s="318"/>
      <c r="AD683" s="318"/>
    </row>
    <row r="684" ht="15.75" customHeight="1">
      <c r="AC684" s="318"/>
      <c r="AD684" s="318"/>
    </row>
    <row r="685" ht="15.75" customHeight="1">
      <c r="AC685" s="318"/>
      <c r="AD685" s="318"/>
    </row>
    <row r="686" ht="15.75" customHeight="1">
      <c r="AC686" s="318"/>
      <c r="AD686" s="318"/>
    </row>
    <row r="687" ht="15.75" customHeight="1">
      <c r="AC687" s="318"/>
      <c r="AD687" s="318"/>
    </row>
    <row r="688" ht="15.75" customHeight="1">
      <c r="AC688" s="318"/>
      <c r="AD688" s="318"/>
    </row>
    <row r="689" ht="15.75" customHeight="1">
      <c r="AC689" s="318"/>
      <c r="AD689" s="318"/>
    </row>
    <row r="690" ht="15.75" customHeight="1">
      <c r="AC690" s="318"/>
      <c r="AD690" s="318"/>
    </row>
    <row r="691" ht="15.75" customHeight="1">
      <c r="AC691" s="318"/>
      <c r="AD691" s="318"/>
    </row>
    <row r="692" ht="15.75" customHeight="1">
      <c r="AC692" s="318"/>
      <c r="AD692" s="318"/>
    </row>
    <row r="693" ht="15.75" customHeight="1">
      <c r="AC693" s="318"/>
      <c r="AD693" s="318"/>
    </row>
    <row r="694" ht="15.75" customHeight="1">
      <c r="AC694" s="318"/>
      <c r="AD694" s="318"/>
    </row>
    <row r="695" ht="15.75" customHeight="1">
      <c r="AC695" s="318"/>
      <c r="AD695" s="318"/>
    </row>
    <row r="696" ht="15.75" customHeight="1">
      <c r="AC696" s="318"/>
      <c r="AD696" s="318"/>
    </row>
    <row r="697" ht="15.75" customHeight="1">
      <c r="AC697" s="318"/>
      <c r="AD697" s="318"/>
    </row>
    <row r="698" ht="15.75" customHeight="1">
      <c r="AC698" s="318"/>
      <c r="AD698" s="318"/>
    </row>
    <row r="699" ht="15.75" customHeight="1">
      <c r="AC699" s="318"/>
      <c r="AD699" s="318"/>
    </row>
    <row r="700" ht="15.75" customHeight="1">
      <c r="AC700" s="318"/>
      <c r="AD700" s="318"/>
    </row>
    <row r="701" ht="15.75" customHeight="1">
      <c r="AC701" s="318"/>
      <c r="AD701" s="318"/>
    </row>
    <row r="702" ht="15.75" customHeight="1">
      <c r="AC702" s="318"/>
      <c r="AD702" s="318"/>
    </row>
    <row r="703" ht="15.75" customHeight="1">
      <c r="AC703" s="318"/>
      <c r="AD703" s="318"/>
    </row>
    <row r="704" ht="15.75" customHeight="1">
      <c r="AC704" s="318"/>
      <c r="AD704" s="318"/>
    </row>
    <row r="705" ht="15.75" customHeight="1">
      <c r="AC705" s="318"/>
      <c r="AD705" s="318"/>
    </row>
    <row r="706" ht="15.75" customHeight="1">
      <c r="AC706" s="318"/>
      <c r="AD706" s="318"/>
    </row>
    <row r="707" ht="15.75" customHeight="1">
      <c r="AC707" s="318"/>
      <c r="AD707" s="318"/>
    </row>
    <row r="708" ht="15.75" customHeight="1">
      <c r="AC708" s="318"/>
      <c r="AD708" s="318"/>
    </row>
    <row r="709" ht="15.75" customHeight="1">
      <c r="AC709" s="318"/>
      <c r="AD709" s="318"/>
    </row>
    <row r="710" ht="15.75" customHeight="1">
      <c r="AC710" s="318"/>
      <c r="AD710" s="318"/>
    </row>
    <row r="711" ht="15.75" customHeight="1">
      <c r="AC711" s="318"/>
      <c r="AD711" s="318"/>
    </row>
    <row r="712" ht="15.75" customHeight="1">
      <c r="AC712" s="318"/>
      <c r="AD712" s="318"/>
    </row>
    <row r="713" ht="15.75" customHeight="1">
      <c r="AC713" s="318"/>
      <c r="AD713" s="318"/>
    </row>
    <row r="714" ht="15.75" customHeight="1">
      <c r="AC714" s="318"/>
      <c r="AD714" s="318"/>
    </row>
    <row r="715" ht="15.75" customHeight="1">
      <c r="AC715" s="318"/>
      <c r="AD715" s="318"/>
    </row>
    <row r="716" ht="15.75" customHeight="1">
      <c r="AC716" s="318"/>
      <c r="AD716" s="318"/>
    </row>
    <row r="717" ht="15.75" customHeight="1">
      <c r="AC717" s="318"/>
      <c r="AD717" s="318"/>
    </row>
    <row r="718" ht="15.75" customHeight="1">
      <c r="AC718" s="318"/>
      <c r="AD718" s="318"/>
    </row>
    <row r="719" ht="15.75" customHeight="1">
      <c r="AC719" s="318"/>
      <c r="AD719" s="318"/>
    </row>
    <row r="720" ht="15.75" customHeight="1">
      <c r="AC720" s="318"/>
      <c r="AD720" s="318"/>
    </row>
    <row r="721" ht="15.75" customHeight="1">
      <c r="AC721" s="318"/>
      <c r="AD721" s="318"/>
    </row>
    <row r="722" ht="15.75" customHeight="1">
      <c r="AC722" s="318"/>
      <c r="AD722" s="318"/>
    </row>
    <row r="723" ht="15.75" customHeight="1">
      <c r="AC723" s="318"/>
      <c r="AD723" s="318"/>
    </row>
    <row r="724" ht="15.75" customHeight="1">
      <c r="AC724" s="318"/>
      <c r="AD724" s="318"/>
    </row>
    <row r="725" ht="15.75" customHeight="1">
      <c r="AC725" s="318"/>
      <c r="AD725" s="318"/>
    </row>
    <row r="726" ht="15.75" customHeight="1">
      <c r="AC726" s="318"/>
      <c r="AD726" s="318"/>
    </row>
    <row r="727" ht="15.75" customHeight="1">
      <c r="AC727" s="318"/>
      <c r="AD727" s="318"/>
    </row>
    <row r="728" ht="15.75" customHeight="1">
      <c r="AC728" s="318"/>
      <c r="AD728" s="318"/>
    </row>
    <row r="729" ht="15.75" customHeight="1">
      <c r="AC729" s="318"/>
      <c r="AD729" s="318"/>
    </row>
    <row r="730" ht="15.75" customHeight="1">
      <c r="AC730" s="318"/>
      <c r="AD730" s="318"/>
    </row>
    <row r="731" ht="15.75" customHeight="1">
      <c r="AC731" s="318"/>
      <c r="AD731" s="318"/>
    </row>
    <row r="732" ht="15.75" customHeight="1">
      <c r="AC732" s="318"/>
      <c r="AD732" s="318"/>
    </row>
    <row r="733" ht="15.75" customHeight="1">
      <c r="AC733" s="318"/>
      <c r="AD733" s="318"/>
    </row>
    <row r="734" ht="15.75" customHeight="1">
      <c r="AC734" s="318"/>
      <c r="AD734" s="318"/>
    </row>
    <row r="735" ht="15.75" customHeight="1">
      <c r="AC735" s="318"/>
      <c r="AD735" s="318"/>
    </row>
    <row r="736" ht="15.75" customHeight="1">
      <c r="AC736" s="318"/>
      <c r="AD736" s="318"/>
    </row>
    <row r="737" ht="15.75" customHeight="1">
      <c r="AC737" s="318"/>
      <c r="AD737" s="318"/>
    </row>
    <row r="738" ht="15.75" customHeight="1">
      <c r="AC738" s="318"/>
      <c r="AD738" s="318"/>
    </row>
    <row r="739" ht="15.75" customHeight="1">
      <c r="AC739" s="318"/>
      <c r="AD739" s="318"/>
    </row>
    <row r="740" ht="15.75" customHeight="1">
      <c r="AC740" s="318"/>
      <c r="AD740" s="318"/>
    </row>
    <row r="741" ht="15.75" customHeight="1">
      <c r="AC741" s="318"/>
      <c r="AD741" s="318"/>
    </row>
    <row r="742" ht="15.75" customHeight="1">
      <c r="AC742" s="318"/>
      <c r="AD742" s="318"/>
    </row>
    <row r="743" ht="15.75" customHeight="1">
      <c r="AC743" s="318"/>
      <c r="AD743" s="318"/>
    </row>
    <row r="744" ht="15.75" customHeight="1">
      <c r="AC744" s="318"/>
      <c r="AD744" s="318"/>
    </row>
    <row r="745" ht="15.75" customHeight="1">
      <c r="AC745" s="318"/>
      <c r="AD745" s="318"/>
    </row>
    <row r="746" ht="15.75" customHeight="1">
      <c r="AC746" s="318"/>
      <c r="AD746" s="318"/>
    </row>
    <row r="747" ht="15.75" customHeight="1">
      <c r="AC747" s="318"/>
      <c r="AD747" s="318"/>
    </row>
    <row r="748" ht="15.75" customHeight="1">
      <c r="AC748" s="318"/>
      <c r="AD748" s="318"/>
    </row>
    <row r="749" ht="15.75" customHeight="1">
      <c r="AC749" s="318"/>
      <c r="AD749" s="318"/>
    </row>
    <row r="750" ht="15.75" customHeight="1">
      <c r="AC750" s="318"/>
      <c r="AD750" s="318"/>
    </row>
    <row r="751" ht="15.75" customHeight="1">
      <c r="AC751" s="318"/>
      <c r="AD751" s="318"/>
    </row>
    <row r="752" ht="15.75" customHeight="1">
      <c r="AC752" s="318"/>
      <c r="AD752" s="318"/>
    </row>
    <row r="753" ht="15.75" customHeight="1">
      <c r="AC753" s="318"/>
      <c r="AD753" s="318"/>
    </row>
    <row r="754" ht="15.75" customHeight="1">
      <c r="AC754" s="318"/>
      <c r="AD754" s="318"/>
    </row>
    <row r="755" ht="15.75" customHeight="1">
      <c r="AC755" s="318"/>
      <c r="AD755" s="318"/>
    </row>
    <row r="756" ht="15.75" customHeight="1">
      <c r="AC756" s="318"/>
      <c r="AD756" s="318"/>
    </row>
    <row r="757" ht="15.75" customHeight="1">
      <c r="AC757" s="318"/>
      <c r="AD757" s="318"/>
    </row>
    <row r="758" ht="15.75" customHeight="1">
      <c r="AC758" s="318"/>
      <c r="AD758" s="318"/>
    </row>
    <row r="759" ht="15.75" customHeight="1">
      <c r="AC759" s="318"/>
      <c r="AD759" s="318"/>
    </row>
    <row r="760" ht="15.75" customHeight="1">
      <c r="AC760" s="318"/>
      <c r="AD760" s="318"/>
    </row>
    <row r="761" ht="15.75" customHeight="1">
      <c r="AC761" s="318"/>
      <c r="AD761" s="318"/>
    </row>
    <row r="762" ht="15.75" customHeight="1">
      <c r="AC762" s="318"/>
      <c r="AD762" s="318"/>
    </row>
    <row r="763" ht="15.75" customHeight="1">
      <c r="AC763" s="318"/>
      <c r="AD763" s="318"/>
    </row>
    <row r="764" ht="15.75" customHeight="1">
      <c r="AC764" s="318"/>
      <c r="AD764" s="318"/>
    </row>
    <row r="765" ht="15.75" customHeight="1">
      <c r="AC765" s="318"/>
      <c r="AD765" s="318"/>
    </row>
    <row r="766" ht="15.75" customHeight="1">
      <c r="AC766" s="318"/>
      <c r="AD766" s="318"/>
    </row>
    <row r="767" ht="15.75" customHeight="1">
      <c r="AC767" s="318"/>
      <c r="AD767" s="318"/>
    </row>
    <row r="768" ht="15.75" customHeight="1">
      <c r="AC768" s="318"/>
      <c r="AD768" s="318"/>
    </row>
    <row r="769" ht="15.75" customHeight="1">
      <c r="AC769" s="318"/>
      <c r="AD769" s="318"/>
    </row>
    <row r="770" ht="15.75" customHeight="1">
      <c r="AC770" s="318"/>
      <c r="AD770" s="318"/>
    </row>
    <row r="771" ht="15.75" customHeight="1">
      <c r="AC771" s="318"/>
      <c r="AD771" s="318"/>
    </row>
    <row r="772" ht="15.75" customHeight="1">
      <c r="AC772" s="318"/>
      <c r="AD772" s="318"/>
    </row>
    <row r="773" ht="15.75" customHeight="1">
      <c r="AC773" s="318"/>
      <c r="AD773" s="318"/>
    </row>
    <row r="774" ht="15.75" customHeight="1">
      <c r="AC774" s="318"/>
      <c r="AD774" s="318"/>
    </row>
    <row r="775" ht="15.75" customHeight="1">
      <c r="AC775" s="318"/>
      <c r="AD775" s="318"/>
    </row>
    <row r="776" ht="15.75" customHeight="1">
      <c r="AC776" s="318"/>
      <c r="AD776" s="318"/>
    </row>
    <row r="777" ht="15.75" customHeight="1">
      <c r="AC777" s="318"/>
      <c r="AD777" s="318"/>
    </row>
    <row r="778" ht="15.75" customHeight="1">
      <c r="AC778" s="318"/>
      <c r="AD778" s="318"/>
    </row>
    <row r="779" ht="15.75" customHeight="1">
      <c r="AC779" s="318"/>
      <c r="AD779" s="318"/>
    </row>
    <row r="780" ht="15.75" customHeight="1">
      <c r="AC780" s="318"/>
      <c r="AD780" s="318"/>
    </row>
    <row r="781" ht="15.75" customHeight="1">
      <c r="AC781" s="318"/>
      <c r="AD781" s="318"/>
    </row>
    <row r="782" ht="15.75" customHeight="1">
      <c r="AC782" s="318"/>
      <c r="AD782" s="318"/>
    </row>
    <row r="783" ht="15.75" customHeight="1">
      <c r="AC783" s="318"/>
      <c r="AD783" s="318"/>
    </row>
    <row r="784" ht="15.75" customHeight="1">
      <c r="AC784" s="318"/>
      <c r="AD784" s="318"/>
    </row>
    <row r="785" ht="15.75" customHeight="1">
      <c r="AC785" s="318"/>
      <c r="AD785" s="318"/>
    </row>
    <row r="786" ht="15.75" customHeight="1">
      <c r="AC786" s="318"/>
      <c r="AD786" s="318"/>
    </row>
    <row r="787" ht="15.75" customHeight="1">
      <c r="AC787" s="318"/>
      <c r="AD787" s="318"/>
    </row>
    <row r="788" ht="15.75" customHeight="1">
      <c r="AC788" s="318"/>
      <c r="AD788" s="318"/>
    </row>
    <row r="789" ht="15.75" customHeight="1">
      <c r="AC789" s="318"/>
      <c r="AD789" s="318"/>
    </row>
    <row r="790" ht="15.75" customHeight="1">
      <c r="AC790" s="318"/>
      <c r="AD790" s="318"/>
    </row>
    <row r="791" ht="15.75" customHeight="1">
      <c r="AC791" s="318"/>
      <c r="AD791" s="318"/>
    </row>
    <row r="792" ht="15.75" customHeight="1">
      <c r="AC792" s="318"/>
      <c r="AD792" s="318"/>
    </row>
    <row r="793" ht="15.75" customHeight="1">
      <c r="AC793" s="318"/>
      <c r="AD793" s="318"/>
    </row>
    <row r="794" ht="15.75" customHeight="1">
      <c r="AC794" s="318"/>
      <c r="AD794" s="318"/>
    </row>
    <row r="795" ht="15.75" customHeight="1">
      <c r="AC795" s="318"/>
      <c r="AD795" s="318"/>
    </row>
    <row r="796" ht="15.75" customHeight="1">
      <c r="AC796" s="318"/>
      <c r="AD796" s="318"/>
    </row>
    <row r="797" ht="15.75" customHeight="1">
      <c r="AC797" s="318"/>
      <c r="AD797" s="318"/>
    </row>
    <row r="798" ht="15.75" customHeight="1">
      <c r="AC798" s="318"/>
      <c r="AD798" s="318"/>
    </row>
    <row r="799" ht="15.75" customHeight="1">
      <c r="AC799" s="318"/>
      <c r="AD799" s="318"/>
    </row>
    <row r="800" ht="15.75" customHeight="1">
      <c r="AC800" s="318"/>
      <c r="AD800" s="318"/>
    </row>
    <row r="801" ht="15.75" customHeight="1">
      <c r="AC801" s="318"/>
      <c r="AD801" s="318"/>
    </row>
    <row r="802" ht="15.75" customHeight="1">
      <c r="AC802" s="318"/>
      <c r="AD802" s="318"/>
    </row>
    <row r="803" ht="15.75" customHeight="1">
      <c r="AC803" s="318"/>
      <c r="AD803" s="318"/>
    </row>
    <row r="804" ht="15.75" customHeight="1">
      <c r="AC804" s="318"/>
      <c r="AD804" s="318"/>
    </row>
    <row r="805" ht="15.75" customHeight="1">
      <c r="AC805" s="318"/>
      <c r="AD805" s="318"/>
    </row>
    <row r="806" ht="15.75" customHeight="1">
      <c r="AC806" s="318"/>
      <c r="AD806" s="318"/>
    </row>
    <row r="807" ht="15.75" customHeight="1">
      <c r="AC807" s="318"/>
      <c r="AD807" s="318"/>
    </row>
    <row r="808" ht="15.75" customHeight="1">
      <c r="AC808" s="318"/>
      <c r="AD808" s="318"/>
    </row>
    <row r="809" ht="15.75" customHeight="1">
      <c r="AC809" s="318"/>
      <c r="AD809" s="318"/>
    </row>
    <row r="810" ht="15.75" customHeight="1">
      <c r="AC810" s="318"/>
      <c r="AD810" s="318"/>
    </row>
    <row r="811" ht="15.75" customHeight="1">
      <c r="AC811" s="318"/>
      <c r="AD811" s="318"/>
    </row>
    <row r="812" ht="15.75" customHeight="1">
      <c r="AC812" s="318"/>
      <c r="AD812" s="318"/>
    </row>
    <row r="813" ht="15.75" customHeight="1">
      <c r="AC813" s="318"/>
      <c r="AD813" s="318"/>
    </row>
    <row r="814" ht="15.75" customHeight="1">
      <c r="AC814" s="318"/>
      <c r="AD814" s="318"/>
    </row>
    <row r="815" ht="15.75" customHeight="1">
      <c r="AC815" s="318"/>
      <c r="AD815" s="318"/>
    </row>
    <row r="816" ht="15.75" customHeight="1">
      <c r="AC816" s="318"/>
      <c r="AD816" s="318"/>
    </row>
    <row r="817" ht="15.75" customHeight="1">
      <c r="AC817" s="318"/>
      <c r="AD817" s="318"/>
    </row>
    <row r="818" ht="15.75" customHeight="1">
      <c r="AC818" s="318"/>
      <c r="AD818" s="318"/>
    </row>
    <row r="819" ht="15.75" customHeight="1">
      <c r="AC819" s="318"/>
      <c r="AD819" s="318"/>
    </row>
    <row r="820" ht="15.75" customHeight="1">
      <c r="AC820" s="318"/>
      <c r="AD820" s="318"/>
    </row>
    <row r="821" ht="15.75" customHeight="1">
      <c r="AC821" s="318"/>
      <c r="AD821" s="318"/>
    </row>
    <row r="822" ht="15.75" customHeight="1">
      <c r="AC822" s="318"/>
      <c r="AD822" s="318"/>
    </row>
    <row r="823" ht="15.75" customHeight="1">
      <c r="AC823" s="318"/>
      <c r="AD823" s="318"/>
    </row>
    <row r="824" ht="15.75" customHeight="1">
      <c r="AC824" s="318"/>
      <c r="AD824" s="318"/>
    </row>
    <row r="825" ht="15.75" customHeight="1">
      <c r="AC825" s="318"/>
      <c r="AD825" s="318"/>
    </row>
    <row r="826" ht="15.75" customHeight="1">
      <c r="AC826" s="318"/>
      <c r="AD826" s="318"/>
    </row>
    <row r="827" ht="15.75" customHeight="1">
      <c r="AC827" s="318"/>
      <c r="AD827" s="318"/>
    </row>
    <row r="828" ht="15.75" customHeight="1">
      <c r="AC828" s="318"/>
      <c r="AD828" s="318"/>
    </row>
    <row r="829" ht="15.75" customHeight="1">
      <c r="AC829" s="318"/>
      <c r="AD829" s="318"/>
    </row>
    <row r="830" ht="15.75" customHeight="1">
      <c r="AC830" s="318"/>
      <c r="AD830" s="318"/>
    </row>
    <row r="831" ht="15.75" customHeight="1">
      <c r="AC831" s="318"/>
      <c r="AD831" s="318"/>
    </row>
    <row r="832" ht="15.75" customHeight="1">
      <c r="AC832" s="318"/>
      <c r="AD832" s="318"/>
    </row>
    <row r="833" ht="15.75" customHeight="1">
      <c r="AC833" s="318"/>
      <c r="AD833" s="318"/>
    </row>
    <row r="834" ht="15.75" customHeight="1">
      <c r="AC834" s="318"/>
      <c r="AD834" s="318"/>
    </row>
    <row r="835" ht="15.75" customHeight="1">
      <c r="AC835" s="318"/>
      <c r="AD835" s="318"/>
    </row>
    <row r="836" ht="15.75" customHeight="1">
      <c r="AC836" s="318"/>
      <c r="AD836" s="318"/>
    </row>
    <row r="837" ht="15.75" customHeight="1">
      <c r="AC837" s="318"/>
      <c r="AD837" s="318"/>
    </row>
    <row r="838" ht="15.75" customHeight="1">
      <c r="AC838" s="318"/>
      <c r="AD838" s="318"/>
    </row>
    <row r="839" ht="15.75" customHeight="1">
      <c r="AC839" s="318"/>
      <c r="AD839" s="318"/>
    </row>
    <row r="840" ht="15.75" customHeight="1">
      <c r="AC840" s="318"/>
      <c r="AD840" s="318"/>
    </row>
    <row r="841" ht="15.75" customHeight="1">
      <c r="AC841" s="318"/>
      <c r="AD841" s="318"/>
    </row>
    <row r="842" ht="15.75" customHeight="1">
      <c r="AC842" s="318"/>
      <c r="AD842" s="318"/>
    </row>
    <row r="843" ht="15.75" customHeight="1">
      <c r="AC843" s="318"/>
      <c r="AD843" s="318"/>
    </row>
    <row r="844" ht="15.75" customHeight="1">
      <c r="AC844" s="318"/>
      <c r="AD844" s="318"/>
    </row>
    <row r="845" ht="15.75" customHeight="1">
      <c r="AC845" s="318"/>
      <c r="AD845" s="318"/>
    </row>
    <row r="846" ht="15.75" customHeight="1">
      <c r="AC846" s="318"/>
      <c r="AD846" s="318"/>
    </row>
    <row r="847" ht="15.75" customHeight="1">
      <c r="AC847" s="318"/>
      <c r="AD847" s="318"/>
    </row>
    <row r="848" ht="15.75" customHeight="1">
      <c r="AC848" s="318"/>
      <c r="AD848" s="318"/>
    </row>
    <row r="849" ht="15.75" customHeight="1">
      <c r="AC849" s="318"/>
      <c r="AD849" s="318"/>
    </row>
    <row r="850" ht="15.75" customHeight="1">
      <c r="AC850" s="318"/>
      <c r="AD850" s="318"/>
    </row>
    <row r="851" ht="15.75" customHeight="1">
      <c r="AC851" s="318"/>
      <c r="AD851" s="318"/>
    </row>
    <row r="852" ht="15.75" customHeight="1">
      <c r="AC852" s="318"/>
      <c r="AD852" s="318"/>
    </row>
    <row r="853" ht="15.75" customHeight="1">
      <c r="AC853" s="318"/>
      <c r="AD853" s="318"/>
    </row>
    <row r="854" ht="15.75" customHeight="1">
      <c r="AC854" s="318"/>
      <c r="AD854" s="318"/>
    </row>
    <row r="855" ht="15.75" customHeight="1">
      <c r="AC855" s="318"/>
      <c r="AD855" s="318"/>
    </row>
    <row r="856" ht="15.75" customHeight="1">
      <c r="AC856" s="318"/>
      <c r="AD856" s="318"/>
    </row>
    <row r="857" ht="15.75" customHeight="1">
      <c r="AC857" s="318"/>
      <c r="AD857" s="318"/>
    </row>
    <row r="858" ht="15.75" customHeight="1">
      <c r="AC858" s="318"/>
      <c r="AD858" s="318"/>
    </row>
    <row r="859" ht="15.75" customHeight="1">
      <c r="AC859" s="318"/>
      <c r="AD859" s="318"/>
    </row>
    <row r="860" ht="15.75" customHeight="1">
      <c r="AC860" s="318"/>
      <c r="AD860" s="318"/>
    </row>
    <row r="861" ht="15.75" customHeight="1">
      <c r="AC861" s="318"/>
      <c r="AD861" s="318"/>
    </row>
    <row r="862" ht="15.75" customHeight="1">
      <c r="AC862" s="318"/>
      <c r="AD862" s="318"/>
    </row>
    <row r="863" ht="15.75" customHeight="1">
      <c r="AC863" s="318"/>
      <c r="AD863" s="318"/>
    </row>
    <row r="864" ht="15.75" customHeight="1">
      <c r="AC864" s="318"/>
      <c r="AD864" s="318"/>
    </row>
    <row r="865" ht="15.75" customHeight="1">
      <c r="AC865" s="318"/>
      <c r="AD865" s="318"/>
    </row>
    <row r="866" ht="15.75" customHeight="1">
      <c r="AC866" s="318"/>
      <c r="AD866" s="318"/>
    </row>
    <row r="867" ht="15.75" customHeight="1">
      <c r="AC867" s="318"/>
      <c r="AD867" s="318"/>
    </row>
    <row r="868" ht="15.75" customHeight="1">
      <c r="AC868" s="318"/>
      <c r="AD868" s="318"/>
    </row>
    <row r="869" ht="15.75" customHeight="1">
      <c r="AC869" s="318"/>
      <c r="AD869" s="318"/>
    </row>
    <row r="870" ht="15.75" customHeight="1">
      <c r="AC870" s="318"/>
      <c r="AD870" s="318"/>
    </row>
    <row r="871" ht="15.75" customHeight="1">
      <c r="AC871" s="318"/>
      <c r="AD871" s="318"/>
    </row>
    <row r="872" ht="15.75" customHeight="1">
      <c r="AC872" s="318"/>
      <c r="AD872" s="318"/>
    </row>
    <row r="873" ht="15.75" customHeight="1">
      <c r="AC873" s="318"/>
      <c r="AD873" s="318"/>
    </row>
    <row r="874" ht="15.75" customHeight="1">
      <c r="AC874" s="318"/>
      <c r="AD874" s="318"/>
    </row>
    <row r="875" ht="15.75" customHeight="1">
      <c r="AC875" s="318"/>
      <c r="AD875" s="318"/>
    </row>
    <row r="876" ht="15.75" customHeight="1">
      <c r="AC876" s="318"/>
      <c r="AD876" s="318"/>
    </row>
    <row r="877" ht="15.75" customHeight="1">
      <c r="AC877" s="318"/>
      <c r="AD877" s="318"/>
    </row>
    <row r="878" ht="15.75" customHeight="1">
      <c r="AC878" s="318"/>
      <c r="AD878" s="318"/>
    </row>
    <row r="879" ht="15.75" customHeight="1">
      <c r="AC879" s="318"/>
      <c r="AD879" s="318"/>
    </row>
    <row r="880" ht="15.75" customHeight="1">
      <c r="AC880" s="318"/>
      <c r="AD880" s="318"/>
    </row>
    <row r="881" ht="15.75" customHeight="1">
      <c r="AC881" s="318"/>
      <c r="AD881" s="318"/>
    </row>
    <row r="882" ht="15.75" customHeight="1">
      <c r="AC882" s="318"/>
      <c r="AD882" s="318"/>
    </row>
    <row r="883" ht="15.75" customHeight="1">
      <c r="AC883" s="318"/>
      <c r="AD883" s="318"/>
    </row>
    <row r="884" ht="15.75" customHeight="1">
      <c r="AC884" s="318"/>
      <c r="AD884" s="318"/>
    </row>
    <row r="885" ht="15.75" customHeight="1">
      <c r="AC885" s="318"/>
      <c r="AD885" s="318"/>
    </row>
    <row r="886" ht="15.75" customHeight="1">
      <c r="AC886" s="318"/>
      <c r="AD886" s="318"/>
    </row>
    <row r="887" ht="15.75" customHeight="1">
      <c r="AC887" s="318"/>
      <c r="AD887" s="318"/>
    </row>
    <row r="888" ht="15.75" customHeight="1">
      <c r="AC888" s="318"/>
      <c r="AD888" s="318"/>
    </row>
    <row r="889" ht="15.75" customHeight="1">
      <c r="AC889" s="318"/>
      <c r="AD889" s="318"/>
    </row>
    <row r="890" ht="15.75" customHeight="1">
      <c r="AC890" s="318"/>
      <c r="AD890" s="318"/>
    </row>
    <row r="891" ht="15.75" customHeight="1">
      <c r="AC891" s="318"/>
      <c r="AD891" s="318"/>
    </row>
    <row r="892" ht="15.75" customHeight="1">
      <c r="AC892" s="318"/>
      <c r="AD892" s="318"/>
    </row>
    <row r="893" ht="15.75" customHeight="1">
      <c r="AC893" s="318"/>
      <c r="AD893" s="318"/>
    </row>
    <row r="894" ht="15.75" customHeight="1">
      <c r="AC894" s="318"/>
      <c r="AD894" s="318"/>
    </row>
    <row r="895" ht="15.75" customHeight="1">
      <c r="AC895" s="318"/>
      <c r="AD895" s="318"/>
    </row>
    <row r="896" ht="15.75" customHeight="1">
      <c r="AC896" s="318"/>
      <c r="AD896" s="318"/>
    </row>
    <row r="897" ht="15.75" customHeight="1">
      <c r="AC897" s="318"/>
      <c r="AD897" s="318"/>
    </row>
    <row r="898" ht="15.75" customHeight="1">
      <c r="AC898" s="318"/>
      <c r="AD898" s="318"/>
    </row>
    <row r="899" ht="15.75" customHeight="1">
      <c r="AC899" s="318"/>
      <c r="AD899" s="318"/>
    </row>
    <row r="900" ht="15.75" customHeight="1">
      <c r="AC900" s="318"/>
      <c r="AD900" s="318"/>
    </row>
    <row r="901" ht="15.75" customHeight="1">
      <c r="AC901" s="318"/>
      <c r="AD901" s="318"/>
    </row>
    <row r="902" ht="15.75" customHeight="1">
      <c r="AC902" s="318"/>
      <c r="AD902" s="318"/>
    </row>
    <row r="903" ht="15.75" customHeight="1">
      <c r="AC903" s="318"/>
      <c r="AD903" s="318"/>
    </row>
    <row r="904" ht="15.75" customHeight="1">
      <c r="AC904" s="318"/>
      <c r="AD904" s="318"/>
    </row>
    <row r="905" ht="15.75" customHeight="1">
      <c r="AC905" s="318"/>
      <c r="AD905" s="318"/>
    </row>
    <row r="906" ht="15.75" customHeight="1">
      <c r="AC906" s="318"/>
      <c r="AD906" s="318"/>
    </row>
    <row r="907" ht="15.75" customHeight="1">
      <c r="AC907" s="318"/>
      <c r="AD907" s="318"/>
    </row>
    <row r="908" ht="15.75" customHeight="1">
      <c r="AC908" s="318"/>
      <c r="AD908" s="318"/>
    </row>
    <row r="909" ht="15.75" customHeight="1">
      <c r="AC909" s="318"/>
      <c r="AD909" s="318"/>
    </row>
    <row r="910" ht="15.75" customHeight="1">
      <c r="AC910" s="318"/>
      <c r="AD910" s="318"/>
    </row>
    <row r="911" ht="15.75" customHeight="1">
      <c r="AC911" s="318"/>
      <c r="AD911" s="318"/>
    </row>
    <row r="912" ht="15.75" customHeight="1">
      <c r="AC912" s="318"/>
      <c r="AD912" s="318"/>
    </row>
    <row r="913" ht="15.75" customHeight="1">
      <c r="AC913" s="318"/>
      <c r="AD913" s="318"/>
    </row>
    <row r="914" ht="15.75" customHeight="1">
      <c r="AC914" s="318"/>
      <c r="AD914" s="318"/>
    </row>
    <row r="915" ht="15.75" customHeight="1">
      <c r="AC915" s="318"/>
      <c r="AD915" s="318"/>
    </row>
    <row r="916" ht="15.75" customHeight="1">
      <c r="AC916" s="318"/>
      <c r="AD916" s="318"/>
    </row>
    <row r="917" ht="15.75" customHeight="1">
      <c r="AC917" s="318"/>
      <c r="AD917" s="318"/>
    </row>
    <row r="918" ht="15.75" customHeight="1">
      <c r="AC918" s="318"/>
      <c r="AD918" s="318"/>
    </row>
    <row r="919" ht="15.75" customHeight="1">
      <c r="AC919" s="318"/>
      <c r="AD919" s="318"/>
    </row>
    <row r="920" ht="15.75" customHeight="1">
      <c r="AC920" s="318"/>
      <c r="AD920" s="318"/>
    </row>
    <row r="921" ht="15.75" customHeight="1">
      <c r="AC921" s="318"/>
      <c r="AD921" s="318"/>
    </row>
    <row r="922" ht="15.75" customHeight="1">
      <c r="AC922" s="318"/>
      <c r="AD922" s="318"/>
    </row>
    <row r="923" ht="15.75" customHeight="1">
      <c r="AC923" s="318"/>
      <c r="AD923" s="318"/>
    </row>
    <row r="924" ht="15.75" customHeight="1">
      <c r="AC924" s="318"/>
      <c r="AD924" s="318"/>
    </row>
    <row r="925" ht="15.75" customHeight="1">
      <c r="AC925" s="318"/>
      <c r="AD925" s="318"/>
    </row>
    <row r="926" ht="15.75" customHeight="1">
      <c r="AC926" s="318"/>
      <c r="AD926" s="318"/>
    </row>
    <row r="927" ht="15.75" customHeight="1">
      <c r="AC927" s="318"/>
      <c r="AD927" s="318"/>
    </row>
    <row r="928" ht="15.75" customHeight="1">
      <c r="AC928" s="318"/>
      <c r="AD928" s="318"/>
    </row>
    <row r="929" ht="15.75" customHeight="1">
      <c r="AC929" s="318"/>
      <c r="AD929" s="318"/>
    </row>
    <row r="930" ht="15.75" customHeight="1">
      <c r="AC930" s="318"/>
      <c r="AD930" s="318"/>
    </row>
    <row r="931" ht="15.75" customHeight="1">
      <c r="AC931" s="318"/>
      <c r="AD931" s="318"/>
    </row>
    <row r="932" ht="15.75" customHeight="1">
      <c r="AC932" s="318"/>
      <c r="AD932" s="318"/>
    </row>
    <row r="933" ht="15.75" customHeight="1">
      <c r="AC933" s="318"/>
      <c r="AD933" s="318"/>
    </row>
    <row r="934" ht="15.75" customHeight="1">
      <c r="AC934" s="318"/>
      <c r="AD934" s="318"/>
    </row>
    <row r="935" ht="15.75" customHeight="1">
      <c r="AC935" s="318"/>
      <c r="AD935" s="318"/>
    </row>
    <row r="936" ht="15.75" customHeight="1">
      <c r="AC936" s="318"/>
      <c r="AD936" s="318"/>
    </row>
    <row r="937" ht="15.75" customHeight="1">
      <c r="AC937" s="318"/>
      <c r="AD937" s="318"/>
    </row>
    <row r="938" ht="15.75" customHeight="1">
      <c r="AC938" s="318"/>
      <c r="AD938" s="318"/>
    </row>
    <row r="939" ht="15.75" customHeight="1">
      <c r="AC939" s="318"/>
      <c r="AD939" s="318"/>
    </row>
    <row r="940" ht="15.75" customHeight="1">
      <c r="AC940" s="318"/>
      <c r="AD940" s="318"/>
    </row>
    <row r="941" ht="15.75" customHeight="1">
      <c r="AC941" s="318"/>
      <c r="AD941" s="318"/>
    </row>
    <row r="942" ht="15.75" customHeight="1">
      <c r="AC942" s="318"/>
      <c r="AD942" s="318"/>
    </row>
    <row r="943" ht="15.75" customHeight="1">
      <c r="AC943" s="318"/>
      <c r="AD943" s="318"/>
    </row>
    <row r="944" ht="15.75" customHeight="1">
      <c r="AC944" s="318"/>
      <c r="AD944" s="318"/>
    </row>
    <row r="945" ht="15.75" customHeight="1">
      <c r="AC945" s="318"/>
      <c r="AD945" s="318"/>
    </row>
    <row r="946" ht="15.75" customHeight="1">
      <c r="AC946" s="318"/>
      <c r="AD946" s="318"/>
    </row>
    <row r="947" ht="15.75" customHeight="1">
      <c r="AC947" s="318"/>
      <c r="AD947" s="318"/>
    </row>
    <row r="948" ht="15.75" customHeight="1">
      <c r="AC948" s="318"/>
      <c r="AD948" s="318"/>
    </row>
    <row r="949" ht="15.75" customHeight="1">
      <c r="AC949" s="318"/>
      <c r="AD949" s="318"/>
    </row>
    <row r="950" ht="15.75" customHeight="1">
      <c r="AC950" s="318"/>
      <c r="AD950" s="318"/>
    </row>
    <row r="951" ht="15.75" customHeight="1">
      <c r="AC951" s="318"/>
      <c r="AD951" s="318"/>
    </row>
    <row r="952" ht="15.75" customHeight="1">
      <c r="AC952" s="318"/>
      <c r="AD952" s="318"/>
    </row>
    <row r="953" ht="15.75" customHeight="1">
      <c r="AC953" s="318"/>
      <c r="AD953" s="318"/>
    </row>
    <row r="954" ht="15.75" customHeight="1">
      <c r="AC954" s="318"/>
      <c r="AD954" s="318"/>
    </row>
    <row r="955" ht="15.75" customHeight="1">
      <c r="AC955" s="318"/>
      <c r="AD955" s="318"/>
    </row>
    <row r="956" ht="15.75" customHeight="1">
      <c r="AC956" s="318"/>
      <c r="AD956" s="318"/>
    </row>
    <row r="957" ht="15.75" customHeight="1">
      <c r="AC957" s="318"/>
      <c r="AD957" s="318"/>
    </row>
    <row r="958" ht="15.75" customHeight="1">
      <c r="AC958" s="318"/>
      <c r="AD958" s="318"/>
    </row>
    <row r="959" ht="15.75" customHeight="1">
      <c r="AC959" s="318"/>
      <c r="AD959" s="318"/>
    </row>
    <row r="960" ht="15.75" customHeight="1">
      <c r="AC960" s="318"/>
      <c r="AD960" s="318"/>
    </row>
    <row r="961" ht="15.75" customHeight="1">
      <c r="AC961" s="318"/>
      <c r="AD961" s="318"/>
    </row>
    <row r="962" ht="15.75" customHeight="1">
      <c r="AC962" s="318"/>
      <c r="AD962" s="318"/>
    </row>
    <row r="963" ht="15.75" customHeight="1">
      <c r="AC963" s="318"/>
      <c r="AD963" s="318"/>
    </row>
    <row r="964" ht="15.75" customHeight="1">
      <c r="AC964" s="318"/>
      <c r="AD964" s="318"/>
    </row>
    <row r="965" ht="15.75" customHeight="1">
      <c r="AC965" s="318"/>
      <c r="AD965" s="318"/>
    </row>
    <row r="966" ht="15.75" customHeight="1">
      <c r="AC966" s="318"/>
      <c r="AD966" s="318"/>
    </row>
    <row r="967" ht="15.75" customHeight="1">
      <c r="AC967" s="318"/>
      <c r="AD967" s="318"/>
    </row>
    <row r="968" ht="15.75" customHeight="1">
      <c r="AC968" s="318"/>
      <c r="AD968" s="318"/>
    </row>
    <row r="969" ht="15.75" customHeight="1">
      <c r="AC969" s="318"/>
      <c r="AD969" s="318"/>
    </row>
    <row r="970" ht="15.75" customHeight="1">
      <c r="AC970" s="318"/>
      <c r="AD970" s="318"/>
    </row>
    <row r="971" ht="15.75" customHeight="1">
      <c r="AC971" s="318"/>
      <c r="AD971" s="318"/>
    </row>
    <row r="972" ht="15.75" customHeight="1">
      <c r="AC972" s="318"/>
      <c r="AD972" s="318"/>
    </row>
    <row r="973" ht="15.75" customHeight="1">
      <c r="AC973" s="318"/>
      <c r="AD973" s="318"/>
    </row>
    <row r="974" ht="15.75" customHeight="1">
      <c r="AC974" s="318"/>
      <c r="AD974" s="318"/>
    </row>
    <row r="975" ht="15.75" customHeight="1">
      <c r="AC975" s="318"/>
      <c r="AD975" s="318"/>
    </row>
    <row r="976" ht="15.75" customHeight="1">
      <c r="AC976" s="318"/>
      <c r="AD976" s="318"/>
    </row>
    <row r="977" ht="15.75" customHeight="1">
      <c r="AC977" s="318"/>
      <c r="AD977" s="318"/>
    </row>
    <row r="978" ht="15.75" customHeight="1">
      <c r="AC978" s="318"/>
      <c r="AD978" s="318"/>
    </row>
    <row r="979" ht="15.75" customHeight="1">
      <c r="AC979" s="318"/>
      <c r="AD979" s="318"/>
    </row>
    <row r="980" ht="15.75" customHeight="1">
      <c r="AC980" s="318"/>
      <c r="AD980" s="318"/>
    </row>
    <row r="981" ht="15.75" customHeight="1">
      <c r="AC981" s="318"/>
      <c r="AD981" s="318"/>
    </row>
    <row r="982" ht="15.75" customHeight="1">
      <c r="AC982" s="318"/>
      <c r="AD982" s="318"/>
    </row>
    <row r="983" ht="15.75" customHeight="1">
      <c r="AC983" s="318"/>
      <c r="AD983" s="318"/>
    </row>
    <row r="984" ht="15.75" customHeight="1">
      <c r="AC984" s="318"/>
      <c r="AD984" s="318"/>
    </row>
    <row r="985" ht="15.75" customHeight="1">
      <c r="AC985" s="318"/>
      <c r="AD985" s="318"/>
    </row>
    <row r="986" ht="15.75" customHeight="1">
      <c r="AC986" s="318"/>
      <c r="AD986" s="318"/>
    </row>
    <row r="987" ht="15.75" customHeight="1">
      <c r="AC987" s="318"/>
      <c r="AD987" s="318"/>
    </row>
    <row r="988" ht="15.75" customHeight="1">
      <c r="AC988" s="318"/>
      <c r="AD988" s="318"/>
    </row>
    <row r="989" ht="15.75" customHeight="1">
      <c r="AC989" s="318"/>
      <c r="AD989" s="318"/>
    </row>
    <row r="990" ht="15.75" customHeight="1">
      <c r="AC990" s="318"/>
      <c r="AD990" s="318"/>
    </row>
    <row r="991" ht="15.75" customHeight="1">
      <c r="AC991" s="318"/>
      <c r="AD991" s="318"/>
    </row>
    <row r="992" ht="15.75" customHeight="1">
      <c r="AC992" s="318"/>
      <c r="AD992" s="318"/>
    </row>
    <row r="993" ht="15.75" customHeight="1">
      <c r="AC993" s="318"/>
      <c r="AD993" s="318"/>
    </row>
    <row r="994" ht="15.75" customHeight="1">
      <c r="AC994" s="318"/>
      <c r="AD994" s="318"/>
    </row>
    <row r="995" ht="15.75" customHeight="1">
      <c r="AC995" s="318"/>
      <c r="AD995" s="318"/>
    </row>
    <row r="996" ht="15.75" customHeight="1">
      <c r="AC996" s="318"/>
      <c r="AD996" s="318"/>
    </row>
    <row r="997" ht="15.75" customHeight="1">
      <c r="AC997" s="318"/>
      <c r="AD997" s="318"/>
    </row>
    <row r="998" ht="15.75" customHeight="1">
      <c r="AC998" s="318"/>
      <c r="AD998" s="318"/>
    </row>
    <row r="999" ht="15.75" customHeight="1">
      <c r="AC999" s="318"/>
      <c r="AD999" s="318"/>
    </row>
    <row r="1000" ht="15.75" customHeight="1">
      <c r="AC1000" s="318"/>
      <c r="AD1000" s="318"/>
    </row>
  </sheetData>
  <mergeCells count="23">
    <mergeCell ref="D9:D11"/>
    <mergeCell ref="E9:E11"/>
    <mergeCell ref="F9:F11"/>
    <mergeCell ref="G9:G11"/>
    <mergeCell ref="H9:H11"/>
    <mergeCell ref="I9:I11"/>
    <mergeCell ref="J9:J11"/>
    <mergeCell ref="U9:U11"/>
    <mergeCell ref="V9:V11"/>
    <mergeCell ref="W9:X10"/>
    <mergeCell ref="Y9:Z10"/>
    <mergeCell ref="AA9:AA11"/>
    <mergeCell ref="AB9:AB11"/>
    <mergeCell ref="AC9:AC11"/>
    <mergeCell ref="S9:S11"/>
    <mergeCell ref="R10:R11"/>
    <mergeCell ref="K9:K11"/>
    <mergeCell ref="L9:L11"/>
    <mergeCell ref="M9:M11"/>
    <mergeCell ref="N9:N11"/>
    <mergeCell ref="O9:R9"/>
    <mergeCell ref="T9:T11"/>
    <mergeCell ref="O10:Q10"/>
  </mergeCells>
  <dataValidations>
    <dataValidation type="custom" allowBlank="1" showInputMessage="1" showErrorMessage="1" prompt="[A-Z][A-Z][A-Z][A-Z][A-Z][0-9][0-9][0-9][0-9][A-Z]_x000a__x000a_In absence of PAN write : ZZZZZ9999Z" sqref="H13">
      <formula1>EQ(LEN(H13),(10))</formula1>
    </dataValidation>
    <dataValidation type="list" allowBlank="1" showErrorMessage="1" sqref="F13">
      <formula1>$AV$9:$AV$10</formula1>
    </dataValidation>
    <dataValidation type="decimal" operator="greaterThanOrEqual" allowBlank="1" showErrorMessage="1" sqref="I13:L13 O13:P13 S13:T13">
      <formula1>0.0</formula1>
    </dataValidation>
    <dataValidation type="list" allowBlank="1" showErrorMessage="1" sqref="E13">
      <formula1>$AR$1:$AR$6</formula1>
    </dataValidation>
    <dataValidation type="decimal" operator="lessThanOrEqual" allowBlank="1" showErrorMessage="1" sqref="W13">
      <formula1>J13</formula1>
    </dataValidation>
    <dataValidation type="decimal" operator="lessThanOrEqual" allowBlank="1" showErrorMessage="1" sqref="Y13">
      <formula1>J13</formula1>
    </dataValidation>
    <dataValidation type="decimal" operator="lessThanOrEqual" allowBlank="1" showErrorMessage="1" sqref="AA13:AB13">
      <formula1>M13</formula1>
    </dataValidation>
    <dataValidation type="list" allowBlank="1" showErrorMessage="1" sqref="AC13">
      <formula1>$AZ$2:$BA$2</formula1>
    </dataValidation>
  </dataValidations>
  <hyperlinks>
    <hyperlink display="Total" location="'Shareholding Pattern'!F17" ref="E16"/>
    <hyperlink display="Total" location="'Shareholding Pattern'!F17" ref="H16"/>
  </hyperlinks>
  <printOptions/>
  <pageMargins bottom="0.75" footer="0.0" header="0.0" left="0.7" right="0.7" top="0.75"/>
  <pageSetup orientation="portrait"/>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0CECE"/>
    <pageSetUpPr/>
  </sheetPr>
  <sheetViews>
    <sheetView showGridLines="0" workbookViewId="0"/>
  </sheetViews>
  <sheetFormatPr customHeight="1" defaultColWidth="14.43" defaultRowHeight="15.0"/>
  <cols>
    <col customWidth="1" min="1" max="1" width="2.0"/>
    <col customWidth="1" hidden="1" min="2" max="2" width="1.57"/>
    <col customWidth="1" hidden="1" min="3" max="3" width="1.71"/>
    <col customWidth="1" hidden="1" min="4" max="4" width="2.29"/>
    <col customWidth="1" min="5" max="5" width="7.14"/>
    <col customWidth="1" min="6" max="6" width="35.71"/>
    <col customWidth="1" min="7" max="7" width="13.71"/>
    <col customWidth="1" min="8" max="8" width="14.57"/>
    <col customWidth="1" hidden="1" min="9" max="10" width="14.57"/>
    <col customWidth="1" min="11" max="11" width="15.57"/>
    <col customWidth="1" min="12" max="12" width="13.57"/>
    <col customWidth="1" min="13" max="13" width="15.43"/>
    <col customWidth="1" hidden="1" min="14" max="14" width="16.0"/>
    <col customWidth="1" min="15" max="15" width="16.43"/>
    <col customWidth="1" min="16" max="16" width="8.71"/>
    <col customWidth="1" hidden="1" min="17" max="18" width="14.57"/>
    <col customWidth="1" min="19" max="19" width="14.57"/>
    <col customWidth="1" min="20" max="20" width="19.14"/>
    <col customWidth="1" hidden="1" min="21" max="21" width="15.43"/>
    <col customWidth="1" hidden="1" min="22" max="22" width="8.57"/>
    <col customWidth="1" hidden="1" min="23" max="23" width="15.43"/>
    <col customWidth="1" hidden="1" min="24" max="24" width="9.14"/>
    <col customWidth="1" min="25" max="25" width="15.43"/>
    <col customWidth="1" min="26" max="26" width="20.86"/>
    <col customWidth="1" min="27" max="27" width="17.14"/>
    <col customWidth="1" min="28" max="28" width="3.43"/>
    <col customWidth="1" hidden="1" min="29" max="45" width="1.86"/>
  </cols>
  <sheetData>
    <row r="1" hidden="1">
      <c r="I1" s="71">
        <v>0.0</v>
      </c>
    </row>
    <row r="2" hidden="1">
      <c r="F2" s="71" t="s">
        <v>354</v>
      </c>
      <c r="G2" s="71" t="s">
        <v>356</v>
      </c>
      <c r="H2" s="71" t="s">
        <v>130</v>
      </c>
      <c r="I2" s="71" t="s">
        <v>131</v>
      </c>
      <c r="J2" s="71" t="s">
        <v>132</v>
      </c>
      <c r="K2" s="71" t="s">
        <v>133</v>
      </c>
      <c r="L2" s="71" t="s">
        <v>134</v>
      </c>
      <c r="M2" s="71" t="s">
        <v>135</v>
      </c>
      <c r="N2" s="71" t="s">
        <v>136</v>
      </c>
      <c r="O2" s="71" t="s">
        <v>137</v>
      </c>
      <c r="P2" s="71" t="s">
        <v>138</v>
      </c>
      <c r="Q2" s="71" t="s">
        <v>139</v>
      </c>
      <c r="R2" s="71" t="s">
        <v>140</v>
      </c>
      <c r="S2" s="71" t="s">
        <v>334</v>
      </c>
      <c r="T2" s="71" t="s">
        <v>141</v>
      </c>
      <c r="U2" s="71" t="s">
        <v>142</v>
      </c>
      <c r="V2" s="71" t="s">
        <v>143</v>
      </c>
      <c r="W2" s="71" t="s">
        <v>144</v>
      </c>
      <c r="X2" s="71" t="s">
        <v>145</v>
      </c>
      <c r="Y2" s="71" t="s">
        <v>146</v>
      </c>
      <c r="Z2" s="71" t="s">
        <v>361</v>
      </c>
      <c r="AA2" s="71" t="s">
        <v>364</v>
      </c>
      <c r="AR2" s="71" t="s">
        <v>590</v>
      </c>
      <c r="AS2" s="71" t="s">
        <v>591</v>
      </c>
    </row>
    <row r="3" hidden="1"/>
    <row r="4" hidden="1"/>
    <row r="5" hidden="1"/>
    <row r="7" ht="15.0" customHeight="1"/>
    <row r="8" ht="15.0" customHeight="1"/>
    <row r="9" ht="29.25" customHeight="1">
      <c r="E9" s="74" t="s">
        <v>592</v>
      </c>
      <c r="F9" s="74" t="s">
        <v>593</v>
      </c>
      <c r="G9" s="74" t="s">
        <v>594</v>
      </c>
      <c r="H9" s="74" t="s">
        <v>152</v>
      </c>
      <c r="I9" s="74" t="s">
        <v>153</v>
      </c>
      <c r="J9" s="74" t="s">
        <v>154</v>
      </c>
      <c r="K9" s="74" t="s">
        <v>155</v>
      </c>
      <c r="L9" s="74" t="s">
        <v>156</v>
      </c>
      <c r="M9" s="257" t="s">
        <v>446</v>
      </c>
      <c r="N9" s="3"/>
      <c r="O9" s="3"/>
      <c r="P9" s="4"/>
      <c r="Q9" s="74" t="s">
        <v>158</v>
      </c>
      <c r="R9" s="74" t="s">
        <v>159</v>
      </c>
      <c r="S9" s="74" t="s">
        <v>160</v>
      </c>
      <c r="T9" s="74" t="s">
        <v>634</v>
      </c>
      <c r="U9" s="76" t="s">
        <v>162</v>
      </c>
      <c r="V9" s="77"/>
      <c r="W9" s="76" t="s">
        <v>163</v>
      </c>
      <c r="X9" s="77"/>
      <c r="Y9" s="74" t="s">
        <v>164</v>
      </c>
      <c r="Z9" s="74" t="s">
        <v>361</v>
      </c>
      <c r="AA9" s="74" t="s">
        <v>364</v>
      </c>
    </row>
    <row r="10" ht="31.5" customHeight="1">
      <c r="E10" s="78"/>
      <c r="F10" s="78"/>
      <c r="G10" s="78"/>
      <c r="H10" s="78"/>
      <c r="I10" s="78"/>
      <c r="J10" s="78"/>
      <c r="K10" s="78"/>
      <c r="L10" s="78"/>
      <c r="M10" s="257" t="s">
        <v>447</v>
      </c>
      <c r="N10" s="3"/>
      <c r="O10" s="4"/>
      <c r="P10" s="74" t="s">
        <v>448</v>
      </c>
      <c r="Q10" s="78"/>
      <c r="R10" s="78"/>
      <c r="S10" s="78"/>
      <c r="T10" s="78"/>
      <c r="U10" s="79"/>
      <c r="V10" s="80"/>
      <c r="W10" s="79"/>
      <c r="X10" s="80"/>
      <c r="Y10" s="78"/>
      <c r="Z10" s="78"/>
      <c r="AA10" s="78"/>
    </row>
    <row r="11" ht="78.75" customHeight="1">
      <c r="E11" s="81"/>
      <c r="F11" s="81"/>
      <c r="G11" s="81"/>
      <c r="H11" s="81"/>
      <c r="I11" s="81"/>
      <c r="J11" s="81"/>
      <c r="K11" s="81"/>
      <c r="L11" s="81"/>
      <c r="M11" s="82" t="s">
        <v>167</v>
      </c>
      <c r="N11" s="82" t="s">
        <v>168</v>
      </c>
      <c r="O11" s="82" t="s">
        <v>169</v>
      </c>
      <c r="P11" s="81"/>
      <c r="Q11" s="81"/>
      <c r="R11" s="81"/>
      <c r="S11" s="81"/>
      <c r="T11" s="81"/>
      <c r="U11" s="82" t="s">
        <v>170</v>
      </c>
      <c r="V11" s="82" t="s">
        <v>171</v>
      </c>
      <c r="W11" s="82" t="s">
        <v>170</v>
      </c>
      <c r="X11" s="82" t="s">
        <v>171</v>
      </c>
      <c r="Y11" s="81"/>
      <c r="Z11" s="81"/>
      <c r="AA11" s="81"/>
    </row>
    <row r="12" ht="33.0" customHeight="1">
      <c r="A12" s="323"/>
      <c r="B12" s="323"/>
      <c r="C12" s="323"/>
      <c r="D12" s="323"/>
      <c r="E12" s="258" t="s">
        <v>654</v>
      </c>
      <c r="F12" s="324" t="s">
        <v>482</v>
      </c>
      <c r="G12" s="260"/>
      <c r="H12" s="260"/>
      <c r="I12" s="260"/>
      <c r="J12" s="260"/>
      <c r="K12" s="260"/>
      <c r="L12" s="260"/>
      <c r="M12" s="260"/>
      <c r="N12" s="260"/>
      <c r="O12" s="260"/>
      <c r="P12" s="260"/>
      <c r="Q12" s="260"/>
      <c r="R12" s="260"/>
      <c r="S12" s="260"/>
      <c r="T12" s="260"/>
      <c r="U12" s="260"/>
      <c r="V12" s="260"/>
      <c r="W12" s="260"/>
      <c r="X12" s="260"/>
      <c r="Y12" s="260"/>
      <c r="Z12" s="260"/>
      <c r="AA12" s="261"/>
      <c r="AB12" s="323"/>
      <c r="AC12" s="323"/>
      <c r="AD12" s="323"/>
      <c r="AE12" s="323"/>
      <c r="AF12" s="323"/>
      <c r="AG12" s="323"/>
      <c r="AH12" s="323"/>
      <c r="AI12" s="323"/>
      <c r="AJ12" s="323"/>
      <c r="AK12" s="323"/>
      <c r="AL12" s="323"/>
      <c r="AM12" s="323"/>
      <c r="AN12" s="323"/>
      <c r="AO12" s="323"/>
      <c r="AP12" s="323"/>
      <c r="AQ12" s="323"/>
      <c r="AR12" s="323"/>
      <c r="AS12" s="323"/>
    </row>
    <row r="13" ht="18.75" hidden="1" customHeight="1">
      <c r="A13" s="262"/>
      <c r="B13" s="262"/>
      <c r="C13" s="262"/>
      <c r="D13" s="262"/>
      <c r="E13" s="84"/>
      <c r="F13" s="90"/>
      <c r="G13" s="263"/>
      <c r="H13" s="264"/>
      <c r="I13" s="265"/>
      <c r="J13" s="265"/>
      <c r="K13" s="266" t="str">
        <f>+IFERROR(IF(COUNT(H13:J13),ROUND(SUM(H13:J13),0),""),"")</f>
        <v/>
      </c>
      <c r="L13" s="267" t="str">
        <f>+IFERROR(IF(COUNT(K13),ROUND(K13/'Shareholding Pattern'!$L$57*100,2),""),0)</f>
        <v/>
      </c>
      <c r="M13" s="268" t="str">
        <f>IF(H13="","",H13)</f>
        <v/>
      </c>
      <c r="N13" s="269"/>
      <c r="O13" s="223" t="str">
        <f>+IFERROR(IF(COUNT(M13:N13),ROUND(SUM(M13,N13),2),""),"")</f>
        <v/>
      </c>
      <c r="P13" s="267" t="str">
        <f>+IFERROR(IF(COUNT(O13),ROUND(O13/('Shareholding Pattern'!$P$58)*100,2),""),0)</f>
        <v/>
      </c>
      <c r="Q13" s="265"/>
      <c r="R13" s="265"/>
      <c r="S13" s="270" t="str">
        <f>+IFERROR(IF(COUNT(Q13:R13),ROUND(SUM(Q13:R13),0),""),"")</f>
        <v/>
      </c>
      <c r="T13" s="267" t="str">
        <f>+IFERROR(IF(COUNT(K13,S13),ROUND(SUM(S13,K13)/SUM('Shareholding Pattern'!$L$57,'Shareholding Pattern'!$T$57)*100,2),""),0)</f>
        <v/>
      </c>
      <c r="U13" s="265"/>
      <c r="V13" s="267" t="str">
        <f>+IFERROR(IF(COUNT(U13),ROUND(SUM(U13)/SUM(K13)*100,2),""),0)</f>
        <v/>
      </c>
      <c r="W13" s="265"/>
      <c r="X13" s="267" t="str">
        <f>+IFERROR(IF(COUNT(W13),ROUND(SUM(W13)/SUM(K13)*100,2),""),0)</f>
        <v/>
      </c>
      <c r="Y13" s="264"/>
      <c r="Z13" s="271"/>
      <c r="AA13" s="271"/>
      <c r="AB13" s="262"/>
      <c r="AC13" s="262">
        <f>IF(SUM(H13:Y13)&gt;0,1,0)</f>
        <v>0</v>
      </c>
      <c r="AD13" s="262" t="str">
        <f>IF(COUNT(H15:$Y$15000)=0,"",SUM(AC1:AC65533))</f>
        <v/>
      </c>
      <c r="AE13" s="262"/>
      <c r="AF13" s="262"/>
      <c r="AG13" s="262"/>
      <c r="AH13" s="262"/>
      <c r="AI13" s="262"/>
      <c r="AJ13" s="262"/>
      <c r="AK13" s="262"/>
      <c r="AL13" s="262"/>
      <c r="AM13" s="262"/>
      <c r="AN13" s="262"/>
      <c r="AO13" s="262"/>
      <c r="AP13" s="262"/>
      <c r="AQ13" s="262"/>
      <c r="AR13" s="262"/>
      <c r="AS13" s="262"/>
    </row>
    <row r="14" ht="24.75" customHeight="1">
      <c r="E14" s="272"/>
      <c r="F14" s="273"/>
      <c r="G14" s="273"/>
      <c r="H14" s="273"/>
      <c r="I14" s="273"/>
      <c r="J14" s="273"/>
      <c r="K14" s="273"/>
      <c r="L14" s="273"/>
      <c r="M14" s="273"/>
      <c r="N14" s="273"/>
      <c r="O14" s="273"/>
      <c r="P14" s="273"/>
      <c r="Q14" s="273"/>
      <c r="R14" s="273"/>
      <c r="S14" s="273"/>
      <c r="T14" s="273"/>
      <c r="U14" s="273"/>
      <c r="V14" s="273"/>
      <c r="W14" s="273"/>
      <c r="X14" s="273"/>
      <c r="Y14" s="273"/>
      <c r="Z14" s="273"/>
      <c r="AA14" s="274"/>
    </row>
    <row r="15" ht="24.75" hidden="1" customHeight="1">
      <c r="E15" s="279"/>
      <c r="F15" s="299"/>
      <c r="G15" s="299"/>
      <c r="H15" s="299"/>
      <c r="I15" s="299"/>
      <c r="J15" s="299"/>
      <c r="K15" s="299"/>
      <c r="L15" s="299"/>
      <c r="M15" s="299"/>
      <c r="N15" s="299"/>
      <c r="O15" s="299"/>
      <c r="P15" s="299"/>
      <c r="Q15" s="299"/>
      <c r="R15" s="299"/>
      <c r="S15" s="299"/>
      <c r="T15" s="299"/>
      <c r="U15" s="299"/>
      <c r="V15" s="299"/>
      <c r="W15" s="299"/>
      <c r="X15" s="299"/>
      <c r="Y15" s="274"/>
    </row>
    <row r="16" ht="19.5" customHeight="1">
      <c r="E16" s="309"/>
      <c r="F16" s="325" t="s">
        <v>169</v>
      </c>
      <c r="G16" s="325" t="s">
        <v>169</v>
      </c>
      <c r="H16" s="153" t="str">
        <f t="shared" ref="H16:K16" si="1">+IFERROR(IF(COUNT(H14:H15),ROUND(SUM(H14:H15),0),""),"")</f>
        <v/>
      </c>
      <c r="I16" s="153" t="str">
        <f t="shared" si="1"/>
        <v/>
      </c>
      <c r="J16" s="153" t="str">
        <f t="shared" si="1"/>
        <v/>
      </c>
      <c r="K16" s="153" t="str">
        <f t="shared" si="1"/>
        <v/>
      </c>
      <c r="L16" s="267" t="str">
        <f>+IFERROR(IF(COUNT(K16),ROUND(K16/'Shareholding Pattern'!$L$57*100,2),""),0)</f>
        <v/>
      </c>
      <c r="M16" s="87" t="str">
        <f t="shared" ref="M16:O16" si="2">+IFERROR(IF(COUNT(M14:M15),ROUND(SUM(M14:M15),0),""),"")</f>
        <v/>
      </c>
      <c r="N16" s="87" t="str">
        <f t="shared" si="2"/>
        <v/>
      </c>
      <c r="O16" s="87" t="str">
        <f t="shared" si="2"/>
        <v/>
      </c>
      <c r="P16" s="267" t="str">
        <f>+IFERROR(IF(COUNT(O16),ROUND(O16/('Shareholding Pattern'!$P$58)*100,2),""),0)</f>
        <v/>
      </c>
      <c r="Q16" s="153" t="str">
        <f t="shared" ref="Q16:S16" si="3">+IFERROR(IF(COUNT(Q14:Q15),ROUND(SUM(Q14:Q15),0),""),"")</f>
        <v/>
      </c>
      <c r="R16" s="153" t="str">
        <f t="shared" si="3"/>
        <v/>
      </c>
      <c r="S16" s="153" t="str">
        <f t="shared" si="3"/>
        <v/>
      </c>
      <c r="T16" s="267" t="str">
        <f>+IFERROR(IF(COUNT(K16,S16),ROUND(SUM(S16,K16)/SUM('Shareholding Pattern'!$L$57,'Shareholding Pattern'!$T$57)*100,2),""),0)</f>
        <v/>
      </c>
      <c r="U16" s="153" t="str">
        <f>+IFERROR(IF(COUNT(U14:U15),ROUND(SUM(U14:U15),0),""),"")</f>
        <v/>
      </c>
      <c r="V16" s="267" t="str">
        <f>+IFERROR(IF(COUNT(U16),ROUND(SUM(U16)/SUM(K16)*100,2),""),0)</f>
        <v/>
      </c>
      <c r="W16" s="153" t="str">
        <f>+IFERROR(IF(COUNT(W14:W15),ROUND(SUM(W14:W15),0),""),"")</f>
        <v/>
      </c>
      <c r="X16" s="267" t="str">
        <f>+IFERROR(IF(COUNT(W16),ROUND(SUM(W16)/SUM(K16)*100,2),""),0)</f>
        <v/>
      </c>
      <c r="Y16" s="153" t="str">
        <f>+IFERROR(IF(COUNT(Y14:Y15),ROUND(SUM(Y14:Y15),0),""),"")</f>
        <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E9:E11"/>
    <mergeCell ref="F9:F11"/>
    <mergeCell ref="G9:G11"/>
    <mergeCell ref="H9:H11"/>
    <mergeCell ref="I9:I11"/>
    <mergeCell ref="J9:J11"/>
    <mergeCell ref="K9:K11"/>
    <mergeCell ref="W9:X10"/>
    <mergeCell ref="Y9:Y11"/>
    <mergeCell ref="Z9:Z11"/>
    <mergeCell ref="AA9:AA11"/>
    <mergeCell ref="Q9:Q11"/>
    <mergeCell ref="P10:P11"/>
    <mergeCell ref="L9:L11"/>
    <mergeCell ref="M9:P9"/>
    <mergeCell ref="R9:R11"/>
    <mergeCell ref="S9:S11"/>
    <mergeCell ref="T9:T11"/>
    <mergeCell ref="U9:V10"/>
    <mergeCell ref="M10:O10"/>
  </mergeCells>
  <dataValidations>
    <dataValidation type="custom" allowBlank="1" showInputMessage="1" showErrorMessage="1" prompt="[A-Z][A-Z][A-Z][A-Z][A-Z][0-9][0-9][0-9][0-9][A-Z]_x000a__x000a_In absence of PAN write : ZZZZZ9999Z" sqref="G13">
      <formula1>EQ(LEN(G13),(10))</formula1>
    </dataValidation>
    <dataValidation type="decimal" operator="greaterThanOrEqual" allowBlank="1" showErrorMessage="1" sqref="H13:J13 M13:N13 Q13:R13">
      <formula1>0.0</formula1>
    </dataValidation>
    <dataValidation type="list" allowBlank="1" showErrorMessage="1" sqref="AA13">
      <formula1>$AR$2:$AS$2</formula1>
    </dataValidation>
    <dataValidation type="decimal" operator="lessThanOrEqual" allowBlank="1" showErrorMessage="1" sqref="U13">
      <formula1>H13</formula1>
    </dataValidation>
    <dataValidation type="decimal" operator="lessThanOrEqual" allowBlank="1" showErrorMessage="1" sqref="W13">
      <formula1>H13</formula1>
    </dataValidation>
    <dataValidation type="decimal" operator="lessThanOrEqual" allowBlank="1" showErrorMessage="1" sqref="Y13">
      <formula1>K13</formula1>
    </dataValidation>
  </dataValidations>
  <hyperlinks>
    <hyperlink display="Total" location="'Shareholding Pattern'!F20" ref="F16"/>
    <hyperlink display="Total" location="'Shareholding Pattern'!F20" ref="G16"/>
  </hyperlink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0CECE"/>
    <pageSetUpPr/>
  </sheetPr>
  <sheetViews>
    <sheetView showGridLines="0" workbookViewId="0"/>
  </sheetViews>
  <sheetFormatPr customHeight="1" defaultColWidth="14.43" defaultRowHeight="15.0"/>
  <cols>
    <col customWidth="1" min="1" max="1" width="2.0"/>
    <col customWidth="1" hidden="1" min="2" max="2" width="1.57"/>
    <col customWidth="1" hidden="1" min="3" max="3" width="1.71"/>
    <col customWidth="1" hidden="1" min="4" max="4" width="2.29"/>
    <col customWidth="1" min="5" max="5" width="7.14"/>
    <col customWidth="1" min="6" max="6" width="35.71"/>
    <col customWidth="1" min="7" max="7" width="13.71"/>
    <col customWidth="1" min="8" max="8" width="14.57"/>
    <col customWidth="1" hidden="1" min="9" max="10" width="14.57"/>
    <col customWidth="1" min="11" max="11" width="15.57"/>
    <col customWidth="1" min="12" max="12" width="13.57"/>
    <col customWidth="1" min="13" max="13" width="15.43"/>
    <col customWidth="1" hidden="1" min="14" max="14" width="16.0"/>
    <col customWidth="1" min="15" max="15" width="16.43"/>
    <col customWidth="1" min="16" max="16" width="8.57"/>
    <col customWidth="1" hidden="1" min="17" max="18" width="14.57"/>
    <col customWidth="1" min="19" max="19" width="14.57"/>
    <col customWidth="1" min="20" max="20" width="19.14"/>
    <col customWidth="1" hidden="1" min="21" max="21" width="15.43"/>
    <col customWidth="1" hidden="1" min="22" max="22" width="7.43"/>
    <col customWidth="1" hidden="1" min="23" max="23" width="15.43"/>
    <col customWidth="1" hidden="1" min="24" max="24" width="7.29"/>
    <col customWidth="1" min="25" max="25" width="15.43"/>
    <col customWidth="1" min="26" max="26" width="18.43"/>
    <col customWidth="1" min="27" max="27" width="17.14"/>
    <col customWidth="1" min="28" max="28" width="2.57"/>
    <col customWidth="1" hidden="1" min="29" max="45" width="2.0"/>
  </cols>
  <sheetData>
    <row r="1" hidden="1">
      <c r="I1" s="71">
        <v>0.0</v>
      </c>
    </row>
    <row r="2" hidden="1">
      <c r="F2" s="71" t="s">
        <v>354</v>
      </c>
      <c r="G2" s="71" t="s">
        <v>356</v>
      </c>
      <c r="H2" s="71" t="s">
        <v>130</v>
      </c>
      <c r="I2" s="71" t="s">
        <v>131</v>
      </c>
      <c r="J2" s="71" t="s">
        <v>132</v>
      </c>
      <c r="K2" s="71" t="s">
        <v>133</v>
      </c>
      <c r="L2" s="71" t="s">
        <v>134</v>
      </c>
      <c r="M2" s="71" t="s">
        <v>135</v>
      </c>
      <c r="N2" s="71" t="s">
        <v>136</v>
      </c>
      <c r="O2" s="71" t="s">
        <v>137</v>
      </c>
      <c r="P2" s="71" t="s">
        <v>138</v>
      </c>
      <c r="Q2" s="71" t="s">
        <v>139</v>
      </c>
      <c r="R2" s="71" t="s">
        <v>140</v>
      </c>
      <c r="S2" s="71" t="s">
        <v>334</v>
      </c>
      <c r="T2" s="71" t="s">
        <v>141</v>
      </c>
      <c r="U2" s="71" t="s">
        <v>142</v>
      </c>
      <c r="V2" s="71" t="s">
        <v>143</v>
      </c>
      <c r="W2" s="71" t="s">
        <v>144</v>
      </c>
      <c r="X2" s="71" t="s">
        <v>145</v>
      </c>
      <c r="Y2" s="71" t="s">
        <v>146</v>
      </c>
      <c r="Z2" s="71" t="s">
        <v>361</v>
      </c>
      <c r="AA2" s="71" t="s">
        <v>364</v>
      </c>
      <c r="AR2" s="71" t="s">
        <v>590</v>
      </c>
      <c r="AS2" s="71" t="s">
        <v>591</v>
      </c>
    </row>
    <row r="3" hidden="1"/>
    <row r="4" hidden="1"/>
    <row r="5" hidden="1"/>
    <row r="9" ht="29.25" customHeight="1">
      <c r="E9" s="74" t="s">
        <v>592</v>
      </c>
      <c r="F9" s="74" t="s">
        <v>593</v>
      </c>
      <c r="G9" s="74" t="s">
        <v>594</v>
      </c>
      <c r="H9" s="74" t="s">
        <v>152</v>
      </c>
      <c r="I9" s="74" t="s">
        <v>153</v>
      </c>
      <c r="J9" s="74" t="s">
        <v>154</v>
      </c>
      <c r="K9" s="74" t="s">
        <v>155</v>
      </c>
      <c r="L9" s="74" t="s">
        <v>156</v>
      </c>
      <c r="M9" s="257" t="s">
        <v>446</v>
      </c>
      <c r="N9" s="3"/>
      <c r="O9" s="3"/>
      <c r="P9" s="4"/>
      <c r="Q9" s="74" t="s">
        <v>158</v>
      </c>
      <c r="R9" s="74" t="s">
        <v>159</v>
      </c>
      <c r="S9" s="74" t="s">
        <v>160</v>
      </c>
      <c r="T9" s="74" t="s">
        <v>634</v>
      </c>
      <c r="U9" s="76" t="s">
        <v>162</v>
      </c>
      <c r="V9" s="77"/>
      <c r="W9" s="76" t="s">
        <v>163</v>
      </c>
      <c r="X9" s="77"/>
      <c r="Y9" s="74" t="s">
        <v>164</v>
      </c>
      <c r="Z9" s="74" t="s">
        <v>361</v>
      </c>
      <c r="AA9" s="74" t="s">
        <v>364</v>
      </c>
    </row>
    <row r="10" ht="31.5" customHeight="1">
      <c r="E10" s="78"/>
      <c r="F10" s="78"/>
      <c r="G10" s="78"/>
      <c r="H10" s="78"/>
      <c r="I10" s="78"/>
      <c r="J10" s="78"/>
      <c r="K10" s="78"/>
      <c r="L10" s="78"/>
      <c r="M10" s="257" t="s">
        <v>447</v>
      </c>
      <c r="N10" s="3"/>
      <c r="O10" s="4"/>
      <c r="P10" s="74" t="s">
        <v>448</v>
      </c>
      <c r="Q10" s="78"/>
      <c r="R10" s="78"/>
      <c r="S10" s="78"/>
      <c r="T10" s="78"/>
      <c r="U10" s="79"/>
      <c r="V10" s="80"/>
      <c r="W10" s="79"/>
      <c r="X10" s="80"/>
      <c r="Y10" s="78"/>
      <c r="Z10" s="78"/>
      <c r="AA10" s="78"/>
    </row>
    <row r="11" ht="78.75" customHeight="1">
      <c r="E11" s="81"/>
      <c r="F11" s="81"/>
      <c r="G11" s="81"/>
      <c r="H11" s="81"/>
      <c r="I11" s="81"/>
      <c r="J11" s="81"/>
      <c r="K11" s="81"/>
      <c r="L11" s="81"/>
      <c r="M11" s="82" t="s">
        <v>167</v>
      </c>
      <c r="N11" s="82" t="s">
        <v>168</v>
      </c>
      <c r="O11" s="82" t="s">
        <v>169</v>
      </c>
      <c r="P11" s="81"/>
      <c r="Q11" s="81"/>
      <c r="R11" s="81"/>
      <c r="S11" s="81"/>
      <c r="T11" s="81"/>
      <c r="U11" s="82" t="s">
        <v>170</v>
      </c>
      <c r="V11" s="82" t="s">
        <v>171</v>
      </c>
      <c r="W11" s="82" t="s">
        <v>170</v>
      </c>
      <c r="X11" s="82" t="s">
        <v>171</v>
      </c>
      <c r="Y11" s="81"/>
      <c r="Z11" s="81"/>
      <c r="AA11" s="81"/>
    </row>
    <row r="12" ht="21.0" customHeight="1">
      <c r="E12" s="258" t="s">
        <v>654</v>
      </c>
      <c r="F12" s="324" t="s">
        <v>479</v>
      </c>
      <c r="G12" s="260"/>
      <c r="H12" s="260"/>
      <c r="I12" s="260"/>
      <c r="J12" s="260"/>
      <c r="K12" s="260"/>
      <c r="L12" s="260"/>
      <c r="M12" s="260"/>
      <c r="N12" s="260"/>
      <c r="O12" s="260"/>
      <c r="P12" s="260"/>
      <c r="Q12" s="260"/>
      <c r="R12" s="260"/>
      <c r="S12" s="260"/>
      <c r="T12" s="260"/>
      <c r="U12" s="260"/>
      <c r="V12" s="260"/>
      <c r="W12" s="260"/>
      <c r="X12" s="260"/>
      <c r="Y12" s="260"/>
      <c r="Z12" s="260"/>
      <c r="AA12" s="261"/>
    </row>
    <row r="13" ht="19.5" hidden="1" customHeight="1">
      <c r="A13" s="262"/>
      <c r="B13" s="262"/>
      <c r="C13" s="262"/>
      <c r="D13" s="262"/>
      <c r="E13" s="84"/>
      <c r="F13" s="90"/>
      <c r="G13" s="263"/>
      <c r="H13" s="264"/>
      <c r="I13" s="265"/>
      <c r="J13" s="265"/>
      <c r="K13" s="266" t="str">
        <f>+IFERROR(IF(COUNT(H13:J13),ROUND(SUM(H13:J13),0),""),"")</f>
        <v/>
      </c>
      <c r="L13" s="267" t="str">
        <f>+IFERROR(IF(COUNT(K13),ROUND(K13/'Shareholding Pattern'!$L$57*100,2),""),0)</f>
        <v/>
      </c>
      <c r="M13" s="268" t="str">
        <f>IF(H13="","",H13)</f>
        <v/>
      </c>
      <c r="N13" s="269"/>
      <c r="O13" s="223" t="str">
        <f>+IFERROR(IF(COUNT(M13:N13),ROUND(SUM(M13,N13),2),""),"")</f>
        <v/>
      </c>
      <c r="P13" s="267" t="str">
        <f>+IFERROR(IF(COUNT(O13),ROUND(O13/('Shareholding Pattern'!$P$58)*100,2),""),0)</f>
        <v/>
      </c>
      <c r="Q13" s="265"/>
      <c r="R13" s="265"/>
      <c r="S13" s="270" t="str">
        <f>+IFERROR(IF(COUNT(Q13:R13),ROUND(SUM(Q13:R13),0),""),"")</f>
        <v/>
      </c>
      <c r="T13" s="267" t="str">
        <f>+IFERROR(IF(COUNT(K13,S13),ROUND(SUM(S13,K13)/SUM('Shareholding Pattern'!$L$57,'Shareholding Pattern'!$T$57)*100,2),""),0)</f>
        <v/>
      </c>
      <c r="U13" s="265"/>
      <c r="V13" s="267" t="str">
        <f>+IFERROR(IF(COUNT(U13),ROUND(SUM(U13)/SUM(K13)*100,2),""),0)</f>
        <v/>
      </c>
      <c r="W13" s="265"/>
      <c r="X13" s="267" t="str">
        <f>+IFERROR(IF(COUNT(W13),ROUND(SUM(W13)/SUM(K13)*100,2),""),0)</f>
        <v/>
      </c>
      <c r="Y13" s="264"/>
      <c r="Z13" s="271"/>
      <c r="AA13" s="271"/>
      <c r="AB13" s="262"/>
      <c r="AC13" s="262">
        <f>IF(SUM(H13:I13)&gt;0,1,0)</f>
        <v>0</v>
      </c>
      <c r="AD13" s="262" t="str">
        <f>IF(COUNT(H15:$Y$15000)=0,"",SUM(AC1:AC65533))</f>
        <v/>
      </c>
      <c r="AE13" s="262"/>
      <c r="AF13" s="262"/>
      <c r="AG13" s="262"/>
      <c r="AH13" s="262"/>
      <c r="AI13" s="262"/>
      <c r="AJ13" s="262"/>
      <c r="AK13" s="262"/>
      <c r="AL13" s="262"/>
      <c r="AM13" s="262"/>
      <c r="AN13" s="262"/>
      <c r="AO13" s="262"/>
      <c r="AP13" s="262"/>
      <c r="AQ13" s="262"/>
      <c r="AR13" s="262"/>
      <c r="AS13" s="262"/>
    </row>
    <row r="14" ht="24.75" customHeight="1">
      <c r="E14" s="272"/>
      <c r="F14" s="273"/>
      <c r="G14" s="273"/>
      <c r="H14" s="273"/>
      <c r="I14" s="273"/>
      <c r="J14" s="273"/>
      <c r="K14" s="273"/>
      <c r="L14" s="273"/>
      <c r="M14" s="273"/>
      <c r="N14" s="273"/>
      <c r="O14" s="273"/>
      <c r="P14" s="273"/>
      <c r="Q14" s="273"/>
      <c r="R14" s="273"/>
      <c r="S14" s="273"/>
      <c r="T14" s="273"/>
      <c r="U14" s="273"/>
      <c r="V14" s="273"/>
      <c r="W14" s="273"/>
      <c r="X14" s="273"/>
      <c r="Y14" s="273"/>
      <c r="Z14" s="273"/>
      <c r="AA14" s="274"/>
    </row>
    <row r="15" ht="15.75" hidden="1" customHeight="1">
      <c r="E15" s="279"/>
      <c r="F15" s="299"/>
      <c r="G15" s="299"/>
      <c r="H15" s="299"/>
      <c r="I15" s="299"/>
      <c r="J15" s="299"/>
      <c r="K15" s="299"/>
      <c r="L15" s="299"/>
      <c r="M15" s="299"/>
      <c r="N15" s="299"/>
      <c r="O15" s="299"/>
      <c r="P15" s="299"/>
      <c r="Q15" s="299"/>
      <c r="R15" s="299"/>
      <c r="S15" s="299"/>
      <c r="T15" s="299"/>
      <c r="U15" s="299"/>
      <c r="V15" s="299"/>
      <c r="W15" s="299"/>
      <c r="X15" s="299"/>
      <c r="Y15" s="274"/>
    </row>
    <row r="16" ht="19.5" customHeight="1">
      <c r="E16" s="309"/>
      <c r="F16" s="325" t="s">
        <v>169</v>
      </c>
      <c r="G16" s="325" t="s">
        <v>169</v>
      </c>
      <c r="H16" s="153" t="str">
        <f t="shared" ref="H16:K16" si="1">+IFERROR(IF(COUNT(H14:H15),ROUND(SUM(H14:H15),0),""),"")</f>
        <v/>
      </c>
      <c r="I16" s="153" t="str">
        <f t="shared" si="1"/>
        <v/>
      </c>
      <c r="J16" s="153" t="str">
        <f t="shared" si="1"/>
        <v/>
      </c>
      <c r="K16" s="153" t="str">
        <f t="shared" si="1"/>
        <v/>
      </c>
      <c r="L16" s="267" t="str">
        <f>+IFERROR(IF(COUNT(K16),ROUND(K16/'Shareholding Pattern'!$L$57*100,2),""),0)</f>
        <v/>
      </c>
      <c r="M16" s="87" t="str">
        <f t="shared" ref="M16:O16" si="2">+IFERROR(IF(COUNT(M14:M15),ROUND(SUM(M14:M15),0),""),"")</f>
        <v/>
      </c>
      <c r="N16" s="87" t="str">
        <f t="shared" si="2"/>
        <v/>
      </c>
      <c r="O16" s="87" t="str">
        <f t="shared" si="2"/>
        <v/>
      </c>
      <c r="P16" s="267" t="str">
        <f>+IFERROR(IF(COUNT(O16),ROUND(O16/('Shareholding Pattern'!$P$58)*100,2),""),0)</f>
        <v/>
      </c>
      <c r="Q16" s="153" t="str">
        <f t="shared" ref="Q16:S16" si="3">+IFERROR(IF(COUNT(Q14:Q15),ROUND(SUM(Q14:Q15),0),""),"")</f>
        <v/>
      </c>
      <c r="R16" s="153" t="str">
        <f t="shared" si="3"/>
        <v/>
      </c>
      <c r="S16" s="153" t="str">
        <f t="shared" si="3"/>
        <v/>
      </c>
      <c r="T16" s="267" t="str">
        <f>+IFERROR(IF(COUNT(K16,S16),ROUND(SUM(S16,K16)/SUM('Shareholding Pattern'!$L$57,'Shareholding Pattern'!$T$57)*100,2),""),0)</f>
        <v/>
      </c>
      <c r="U16" s="153" t="str">
        <f>+IFERROR(IF(COUNT(U14:U15),ROUND(SUM(U14:U15),0),""),"")</f>
        <v/>
      </c>
      <c r="V16" s="267" t="str">
        <f>+IFERROR(IF(COUNT(U16),ROUND(SUM(U16)/SUM(K16)*100,2),""),0)</f>
        <v/>
      </c>
      <c r="W16" s="153" t="str">
        <f>+IFERROR(IF(COUNT(W14:W15),ROUND(SUM(W14:W15),0),""),"")</f>
        <v/>
      </c>
      <c r="X16" s="267" t="str">
        <f>+IFERROR(IF(COUNT(W16),ROUND(SUM(W16)/SUM(K16)*100,2),""),0)</f>
        <v/>
      </c>
      <c r="Y16" s="153" t="str">
        <f>+IFERROR(IF(COUNT(Y14:Y15),ROUND(SUM(Y14:Y15),0),""),"")</f>
        <v/>
      </c>
    </row>
    <row r="21" ht="15.75" customHeight="1"/>
    <row r="22" ht="15.75" customHeight="1"/>
    <row r="23" ht="15.75" customHeight="1">
      <c r="I23" s="71" t="s">
        <v>48</v>
      </c>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E9:E11"/>
    <mergeCell ref="F9:F11"/>
    <mergeCell ref="G9:G11"/>
    <mergeCell ref="H9:H11"/>
    <mergeCell ref="I9:I11"/>
    <mergeCell ref="J9:J11"/>
    <mergeCell ref="K9:K11"/>
    <mergeCell ref="W9:X10"/>
    <mergeCell ref="Y9:Y11"/>
    <mergeCell ref="Z9:Z11"/>
    <mergeCell ref="AA9:AA11"/>
    <mergeCell ref="Q9:Q11"/>
    <mergeCell ref="P10:P11"/>
    <mergeCell ref="L9:L11"/>
    <mergeCell ref="M9:P9"/>
    <mergeCell ref="R9:R11"/>
    <mergeCell ref="S9:S11"/>
    <mergeCell ref="T9:T11"/>
    <mergeCell ref="U9:V10"/>
    <mergeCell ref="M10:O10"/>
  </mergeCells>
  <dataValidations>
    <dataValidation type="custom" allowBlank="1" showInputMessage="1" showErrorMessage="1" prompt="[A-Z][A-Z][A-Z][A-Z][A-Z][0-9][0-9][0-9][0-9][A-Z]_x000a__x000a_In absence of PAN write : ZZZZZ9999Z" sqref="G13">
      <formula1>EQ(LEN(G13),(10))</formula1>
    </dataValidation>
    <dataValidation type="decimal" operator="greaterThanOrEqual" allowBlank="1" showErrorMessage="1" sqref="H13:J13 M13:N13 Q13:R13">
      <formula1>0.0</formula1>
    </dataValidation>
    <dataValidation type="list" allowBlank="1" showErrorMessage="1" sqref="AA13">
      <formula1>$AR$2:$AS$2</formula1>
    </dataValidation>
    <dataValidation type="decimal" operator="lessThanOrEqual" allowBlank="1" showErrorMessage="1" sqref="U13">
      <formula1>H13</formula1>
    </dataValidation>
    <dataValidation type="decimal" operator="lessThanOrEqual" allowBlank="1" showErrorMessage="1" sqref="W13">
      <formula1>H13</formula1>
    </dataValidation>
    <dataValidation type="decimal" operator="lessThanOrEqual" allowBlank="1" showErrorMessage="1" sqref="Y13">
      <formula1>K13</formula1>
    </dataValidation>
  </dataValidations>
  <hyperlinks>
    <hyperlink display="Total" location="'Shareholding Pattern'!F21" ref="F16"/>
    <hyperlink display="Total" location="'Shareholding Pattern'!F21" ref="G16"/>
  </hyperlinks>
  <printOptions/>
  <pageMargins bottom="0.75" footer="0.0" header="0.0" left="0.7" right="0.7" top="0.75"/>
  <pageSetup orientation="portrait"/>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0CECE"/>
    <pageSetUpPr/>
  </sheetPr>
  <sheetViews>
    <sheetView showGridLines="0" workbookViewId="0"/>
  </sheetViews>
  <sheetFormatPr customHeight="1" defaultColWidth="14.43" defaultRowHeight="15.0"/>
  <cols>
    <col customWidth="1" min="1" max="1" width="2.0"/>
    <col customWidth="1" hidden="1" min="2" max="2" width="1.57"/>
    <col customWidth="1" hidden="1" min="3" max="3" width="1.71"/>
    <col customWidth="1" hidden="1" min="4" max="4" width="2.29"/>
    <col customWidth="1" min="5" max="5" width="7.14"/>
    <col customWidth="1" min="6" max="6" width="35.71"/>
    <col customWidth="1" min="7" max="7" width="13.71"/>
    <col customWidth="1" min="8" max="8" width="14.57"/>
    <col customWidth="1" hidden="1" min="9" max="10" width="14.57"/>
    <col customWidth="1" min="11" max="11" width="15.57"/>
    <col customWidth="1" min="12" max="12" width="13.57"/>
    <col customWidth="1" min="13" max="13" width="15.43"/>
    <col customWidth="1" hidden="1" min="14" max="14" width="16.0"/>
    <col customWidth="1" min="15" max="15" width="16.43"/>
    <col customWidth="1" min="16" max="16" width="8.43"/>
    <col customWidth="1" hidden="1" min="17" max="18" width="14.57"/>
    <col customWidth="1" min="19" max="19" width="14.57"/>
    <col customWidth="1" min="20" max="20" width="19.14"/>
    <col customWidth="1" hidden="1" min="21" max="21" width="15.43"/>
    <col customWidth="1" hidden="1" min="22" max="22" width="8.43"/>
    <col customWidth="1" hidden="1" min="23" max="23" width="15.43"/>
    <col customWidth="1" hidden="1" min="24" max="24" width="7.57"/>
    <col customWidth="1" min="25" max="25" width="15.43"/>
    <col customWidth="1" min="26" max="26" width="17.57"/>
    <col customWidth="1" min="27" max="27" width="17.14"/>
    <col customWidth="1" min="28" max="28" width="3.29"/>
    <col customWidth="1" hidden="1" min="29" max="45" width="1.43"/>
  </cols>
  <sheetData>
    <row r="1" hidden="1">
      <c r="I1" s="71">
        <v>0.0</v>
      </c>
    </row>
    <row r="2" hidden="1">
      <c r="F2" s="71" t="s">
        <v>354</v>
      </c>
      <c r="G2" s="71" t="s">
        <v>356</v>
      </c>
      <c r="H2" s="71" t="s">
        <v>130</v>
      </c>
      <c r="I2" s="71" t="s">
        <v>131</v>
      </c>
      <c r="J2" s="71" t="s">
        <v>132</v>
      </c>
      <c r="K2" s="71" t="s">
        <v>133</v>
      </c>
      <c r="L2" s="71" t="s">
        <v>134</v>
      </c>
      <c r="M2" s="71" t="s">
        <v>135</v>
      </c>
      <c r="N2" s="71" t="s">
        <v>136</v>
      </c>
      <c r="O2" s="71" t="s">
        <v>137</v>
      </c>
      <c r="P2" s="71" t="s">
        <v>138</v>
      </c>
      <c r="Q2" s="71" t="s">
        <v>139</v>
      </c>
      <c r="R2" s="71" t="s">
        <v>140</v>
      </c>
      <c r="S2" s="71" t="s">
        <v>334</v>
      </c>
      <c r="T2" s="71" t="s">
        <v>141</v>
      </c>
      <c r="U2" s="71" t="s">
        <v>142</v>
      </c>
      <c r="V2" s="71" t="s">
        <v>143</v>
      </c>
      <c r="W2" s="71" t="s">
        <v>144</v>
      </c>
      <c r="X2" s="71" t="s">
        <v>145</v>
      </c>
      <c r="Y2" s="71" t="s">
        <v>146</v>
      </c>
      <c r="Z2" s="71" t="s">
        <v>361</v>
      </c>
      <c r="AA2" s="71" t="s">
        <v>364</v>
      </c>
      <c r="AR2" s="71" t="s">
        <v>590</v>
      </c>
      <c r="AS2" s="71" t="s">
        <v>591</v>
      </c>
    </row>
    <row r="3" hidden="1"/>
    <row r="4" hidden="1"/>
    <row r="5" hidden="1"/>
    <row r="7" ht="15.0" customHeight="1">
      <c r="AR7" s="71" t="s">
        <v>636</v>
      </c>
    </row>
    <row r="8" ht="15.0" customHeight="1">
      <c r="AR8" s="71" t="s">
        <v>638</v>
      </c>
    </row>
    <row r="9" ht="29.25" customHeight="1">
      <c r="E9" s="74" t="s">
        <v>592</v>
      </c>
      <c r="F9" s="74" t="s">
        <v>593</v>
      </c>
      <c r="G9" s="74" t="s">
        <v>594</v>
      </c>
      <c r="H9" s="74" t="s">
        <v>152</v>
      </c>
      <c r="I9" s="74" t="s">
        <v>153</v>
      </c>
      <c r="J9" s="74" t="s">
        <v>154</v>
      </c>
      <c r="K9" s="74" t="s">
        <v>155</v>
      </c>
      <c r="L9" s="74" t="s">
        <v>156</v>
      </c>
      <c r="M9" s="257" t="s">
        <v>446</v>
      </c>
      <c r="N9" s="3"/>
      <c r="O9" s="3"/>
      <c r="P9" s="4"/>
      <c r="Q9" s="74" t="s">
        <v>158</v>
      </c>
      <c r="R9" s="74" t="s">
        <v>159</v>
      </c>
      <c r="S9" s="74" t="s">
        <v>160</v>
      </c>
      <c r="T9" s="74" t="s">
        <v>634</v>
      </c>
      <c r="U9" s="76" t="s">
        <v>162</v>
      </c>
      <c r="V9" s="77"/>
      <c r="W9" s="76" t="s">
        <v>163</v>
      </c>
      <c r="X9" s="77"/>
      <c r="Y9" s="74" t="s">
        <v>164</v>
      </c>
      <c r="Z9" s="74" t="s">
        <v>361</v>
      </c>
      <c r="AA9" s="74" t="s">
        <v>364</v>
      </c>
      <c r="AR9" s="71" t="s">
        <v>639</v>
      </c>
    </row>
    <row r="10" ht="31.5" customHeight="1">
      <c r="E10" s="78"/>
      <c r="F10" s="78"/>
      <c r="G10" s="78"/>
      <c r="H10" s="78"/>
      <c r="I10" s="78"/>
      <c r="J10" s="78"/>
      <c r="K10" s="78"/>
      <c r="L10" s="78"/>
      <c r="M10" s="257" t="s">
        <v>447</v>
      </c>
      <c r="N10" s="3"/>
      <c r="O10" s="4"/>
      <c r="P10" s="74" t="s">
        <v>448</v>
      </c>
      <c r="Q10" s="78"/>
      <c r="R10" s="78"/>
      <c r="S10" s="78"/>
      <c r="T10" s="78"/>
      <c r="U10" s="79"/>
      <c r="V10" s="80"/>
      <c r="W10" s="79"/>
      <c r="X10" s="80"/>
      <c r="Y10" s="78"/>
      <c r="Z10" s="78"/>
      <c r="AA10" s="78"/>
      <c r="AR10" s="71" t="s">
        <v>640</v>
      </c>
    </row>
    <row r="11" ht="78.75" customHeight="1">
      <c r="E11" s="81"/>
      <c r="F11" s="81"/>
      <c r="G11" s="81"/>
      <c r="H11" s="81"/>
      <c r="I11" s="81"/>
      <c r="J11" s="81"/>
      <c r="K11" s="81"/>
      <c r="L11" s="81"/>
      <c r="M11" s="82" t="s">
        <v>167</v>
      </c>
      <c r="N11" s="82" t="s">
        <v>168</v>
      </c>
      <c r="O11" s="82" t="s">
        <v>169</v>
      </c>
      <c r="P11" s="81"/>
      <c r="Q11" s="81"/>
      <c r="R11" s="81"/>
      <c r="S11" s="81"/>
      <c r="T11" s="81"/>
      <c r="U11" s="82" t="s">
        <v>170</v>
      </c>
      <c r="V11" s="82" t="s">
        <v>171</v>
      </c>
      <c r="W11" s="82" t="s">
        <v>170</v>
      </c>
      <c r="X11" s="82" t="s">
        <v>171</v>
      </c>
      <c r="Y11" s="81"/>
      <c r="Z11" s="81"/>
      <c r="AA11" s="81"/>
      <c r="AR11" s="71" t="s">
        <v>655</v>
      </c>
    </row>
    <row r="12" ht="21.75" customHeight="1">
      <c r="E12" s="258" t="s">
        <v>656</v>
      </c>
      <c r="F12" s="324" t="s">
        <v>483</v>
      </c>
      <c r="G12" s="260"/>
      <c r="H12" s="260"/>
      <c r="I12" s="260"/>
      <c r="J12" s="260"/>
      <c r="K12" s="260"/>
      <c r="L12" s="260"/>
      <c r="M12" s="260"/>
      <c r="N12" s="260"/>
      <c r="O12" s="260"/>
      <c r="P12" s="260"/>
      <c r="Q12" s="260"/>
      <c r="R12" s="260"/>
      <c r="S12" s="260"/>
      <c r="T12" s="260"/>
      <c r="U12" s="260"/>
      <c r="V12" s="260"/>
      <c r="W12" s="260"/>
      <c r="X12" s="260"/>
      <c r="Y12" s="260"/>
      <c r="Z12" s="260"/>
      <c r="AA12" s="261"/>
      <c r="AR12" s="71" t="s">
        <v>642</v>
      </c>
    </row>
    <row r="13" ht="19.5" hidden="1" customHeight="1">
      <c r="A13" s="262"/>
      <c r="B13" s="262"/>
      <c r="C13" s="262"/>
      <c r="D13" s="262"/>
      <c r="E13" s="84"/>
      <c r="F13" s="90"/>
      <c r="G13" s="263"/>
      <c r="H13" s="264"/>
      <c r="I13" s="265"/>
      <c r="J13" s="265"/>
      <c r="K13" s="266" t="str">
        <f>+IFERROR(IF(COUNT(H13:J13),ROUND(SUM(H13:J13),0),""),"")</f>
        <v/>
      </c>
      <c r="L13" s="267" t="str">
        <f>+IFERROR(IF(COUNT(K13),ROUND(K13/'Shareholding Pattern'!$L$57*100,2),""),0)</f>
        <v/>
      </c>
      <c r="M13" s="268" t="str">
        <f>IF(H13="","",H13)</f>
        <v/>
      </c>
      <c r="N13" s="269"/>
      <c r="O13" s="223" t="str">
        <f>+IFERROR(IF(COUNT(M13:N13),ROUND(SUM(M13,N13),2),""),"")</f>
        <v/>
      </c>
      <c r="P13" s="267" t="str">
        <f>+IFERROR(IF(COUNT(O13),ROUND(O13/('Shareholding Pattern'!$P$58)*100,2),""),0)</f>
        <v/>
      </c>
      <c r="Q13" s="265"/>
      <c r="R13" s="265"/>
      <c r="S13" s="270" t="str">
        <f>+IFERROR(IF(COUNT(Q13:R13),ROUND(SUM(Q13:R13),0),""),"")</f>
        <v/>
      </c>
      <c r="T13" s="267" t="str">
        <f>+IFERROR(IF(COUNT(K13,S13),ROUND(SUM(S13,K13)/SUM('Shareholding Pattern'!$L$57,'Shareholding Pattern'!$T$57)*100,2),""),0)</f>
        <v/>
      </c>
      <c r="U13" s="265"/>
      <c r="V13" s="267" t="str">
        <f>+IFERROR(IF(COUNT(U13),ROUND(SUM(U13)/SUM(K13)*100,2),""),0)</f>
        <v/>
      </c>
      <c r="W13" s="265"/>
      <c r="X13" s="267" t="str">
        <f>+IFERROR(IF(COUNT(W13),ROUND(SUM(W13)/SUM(K13)*100,2),""),0)</f>
        <v/>
      </c>
      <c r="Y13" s="264"/>
      <c r="Z13" s="271"/>
      <c r="AA13" s="271"/>
      <c r="AB13" s="262"/>
      <c r="AC13" s="262">
        <f>IF(SUM(H13:Y13)&gt;0,1,0)</f>
        <v>0</v>
      </c>
      <c r="AD13" s="262" t="str">
        <f>IF(COUNT(H15:$Y$15000)=0,"",SUM(AC1:AC65533))</f>
        <v/>
      </c>
      <c r="AE13" s="262"/>
      <c r="AF13" s="262"/>
      <c r="AG13" s="262"/>
      <c r="AH13" s="262"/>
      <c r="AI13" s="262"/>
      <c r="AJ13" s="262"/>
      <c r="AK13" s="262"/>
      <c r="AL13" s="262"/>
      <c r="AM13" s="262"/>
      <c r="AN13" s="262"/>
      <c r="AO13" s="262"/>
      <c r="AP13" s="262"/>
      <c r="AQ13" s="262"/>
      <c r="AR13" s="262" t="s">
        <v>643</v>
      </c>
      <c r="AS13" s="262"/>
    </row>
    <row r="14" ht="24.75" customHeight="1">
      <c r="E14" s="272"/>
      <c r="F14" s="273"/>
      <c r="G14" s="273"/>
      <c r="H14" s="273"/>
      <c r="I14" s="273"/>
      <c r="J14" s="273"/>
      <c r="K14" s="273"/>
      <c r="L14" s="273"/>
      <c r="M14" s="273"/>
      <c r="N14" s="273"/>
      <c r="O14" s="273"/>
      <c r="P14" s="273"/>
      <c r="Q14" s="273"/>
      <c r="R14" s="273"/>
      <c r="S14" s="273"/>
      <c r="T14" s="273"/>
      <c r="U14" s="273"/>
      <c r="V14" s="273"/>
      <c r="W14" s="273"/>
      <c r="X14" s="273"/>
      <c r="Y14" s="273"/>
      <c r="Z14" s="273"/>
      <c r="AA14" s="274"/>
      <c r="AR14" s="71" t="s">
        <v>644</v>
      </c>
    </row>
    <row r="15" ht="15.75" hidden="1" customHeight="1">
      <c r="E15" s="279"/>
      <c r="F15" s="299"/>
      <c r="G15" s="299"/>
      <c r="H15" s="273"/>
      <c r="I15" s="299"/>
      <c r="J15" s="299"/>
      <c r="K15" s="299"/>
      <c r="L15" s="299"/>
      <c r="M15" s="299"/>
      <c r="N15" s="299"/>
      <c r="O15" s="299"/>
      <c r="P15" s="299"/>
      <c r="Q15" s="299"/>
      <c r="R15" s="299"/>
      <c r="S15" s="299"/>
      <c r="T15" s="299"/>
      <c r="U15" s="299"/>
      <c r="V15" s="299"/>
      <c r="W15" s="299"/>
      <c r="X15" s="299"/>
      <c r="Y15" s="274"/>
    </row>
    <row r="16" ht="19.5" customHeight="1">
      <c r="E16" s="320"/>
      <c r="F16" s="282" t="s">
        <v>169</v>
      </c>
      <c r="G16" s="282" t="s">
        <v>169</v>
      </c>
      <c r="H16" s="154" t="str">
        <f t="shared" ref="H16:K16" si="1">+IFERROR(IF(COUNT(H14:H15),ROUND(SUM(H14:H15),0),""),"")</f>
        <v/>
      </c>
      <c r="I16" s="154" t="str">
        <f t="shared" si="1"/>
        <v/>
      </c>
      <c r="J16" s="154" t="str">
        <f t="shared" si="1"/>
        <v/>
      </c>
      <c r="K16" s="154" t="str">
        <f t="shared" si="1"/>
        <v/>
      </c>
      <c r="L16" s="267" t="str">
        <f>+IFERROR(IF(COUNT(K16),ROUND(K16/'Shareholding Pattern'!$L$57*100,2),""),0)</f>
        <v/>
      </c>
      <c r="M16" s="89" t="str">
        <f t="shared" ref="M16:O16" si="2">+IFERROR(IF(COUNT(M14:M15),ROUND(SUM(M14:M15),0),""),"")</f>
        <v/>
      </c>
      <c r="N16" s="89" t="str">
        <f t="shared" si="2"/>
        <v/>
      </c>
      <c r="O16" s="89" t="str">
        <f t="shared" si="2"/>
        <v/>
      </c>
      <c r="P16" s="267" t="str">
        <f>+IFERROR(IF(COUNT(O16),ROUND(O16/('Shareholding Pattern'!$P$58)*100,2),""),0)</f>
        <v/>
      </c>
      <c r="Q16" s="154" t="str">
        <f t="shared" ref="Q16:S16" si="3">+IFERROR(IF(COUNT(Q14:Q15),ROUND(SUM(Q14:Q15),0),""),"")</f>
        <v/>
      </c>
      <c r="R16" s="154" t="str">
        <f t="shared" si="3"/>
        <v/>
      </c>
      <c r="S16" s="154" t="str">
        <f t="shared" si="3"/>
        <v/>
      </c>
      <c r="T16" s="267" t="str">
        <f>+IFERROR(IF(COUNT(K16,S16),ROUND(SUM(S16,K16)/SUM('Shareholding Pattern'!$L$57,'Shareholding Pattern'!$T$57)*100,2),""),0)</f>
        <v/>
      </c>
      <c r="U16" s="154" t="str">
        <f>+IFERROR(IF(COUNT(U14:U15),ROUND(SUM(U14:U15),0),""),"")</f>
        <v/>
      </c>
      <c r="V16" s="267" t="str">
        <f>+IFERROR(IF(COUNT(U16),ROUND(SUM(U16)/SUM(K16)*100,2),""),0)</f>
        <v/>
      </c>
      <c r="W16" s="154" t="str">
        <f>+IFERROR(IF(COUNT(W14:W15),ROUND(SUM(W14:W15),0),""),"")</f>
        <v/>
      </c>
      <c r="X16" s="267" t="str">
        <f>+IFERROR(IF(COUNT(W16),ROUND(SUM(W16)/SUM(K16)*100,2),""),0)</f>
        <v/>
      </c>
      <c r="Y16" s="154" t="str">
        <f>+IFERROR(IF(COUNT(Y14:Y15),ROUND(SUM(Y14:Y15),0),""),"")</f>
        <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E9:E11"/>
    <mergeCell ref="F9:F11"/>
    <mergeCell ref="G9:G11"/>
    <mergeCell ref="H9:H11"/>
    <mergeCell ref="I9:I11"/>
    <mergeCell ref="J9:J11"/>
    <mergeCell ref="K9:K11"/>
    <mergeCell ref="W9:X10"/>
    <mergeCell ref="Y9:Y11"/>
    <mergeCell ref="Z9:Z11"/>
    <mergeCell ref="AA9:AA11"/>
    <mergeCell ref="Q9:Q11"/>
    <mergeCell ref="P10:P11"/>
    <mergeCell ref="L9:L11"/>
    <mergeCell ref="M9:P9"/>
    <mergeCell ref="R9:R11"/>
    <mergeCell ref="S9:S11"/>
    <mergeCell ref="T9:T11"/>
    <mergeCell ref="U9:V10"/>
    <mergeCell ref="M10:O10"/>
  </mergeCells>
  <dataValidations>
    <dataValidation type="custom" allowBlank="1" showInputMessage="1" showErrorMessage="1" prompt="[A-Z][A-Z][A-Z][A-Z][A-Z][0-9][0-9][0-9][0-9][A-Z]_x000a__x000a_In absence of PAN write : ZZZZZ9999Z" sqref="G13">
      <formula1>EQ(LEN(G13),(10))</formula1>
    </dataValidation>
    <dataValidation type="decimal" operator="greaterThanOrEqual" allowBlank="1" showErrorMessage="1" sqref="H13:J13 M13:N13 Q13:R13">
      <formula1>0.0</formula1>
    </dataValidation>
    <dataValidation type="list" allowBlank="1" showErrorMessage="1" sqref="AA13">
      <formula1>$AR$2:$AS$2</formula1>
    </dataValidation>
    <dataValidation type="decimal" operator="lessThanOrEqual" allowBlank="1" showErrorMessage="1" sqref="U13">
      <formula1>H13</formula1>
    </dataValidation>
    <dataValidation type="decimal" operator="lessThanOrEqual" allowBlank="1" showErrorMessage="1" sqref="W13">
      <formula1>H13</formula1>
    </dataValidation>
    <dataValidation type="decimal" operator="lessThanOrEqual" allowBlank="1" showErrorMessage="1" sqref="Y13">
      <formula1>K13</formula1>
    </dataValidation>
  </dataValidations>
  <hyperlinks>
    <hyperlink display="Total" location="'Shareholding Pattern'!F22" ref="F16"/>
    <hyperlink display="Total" location="'Shareholding Pattern'!F22" ref="G16"/>
  </hyperlinks>
  <printOptions/>
  <pageMargins bottom="0.75" footer="0.0" header="0.0" left="0.7" right="0.7" top="0.75"/>
  <pageSetup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0CECE"/>
    <pageSetUpPr/>
  </sheetPr>
  <sheetViews>
    <sheetView showGridLines="0" workbookViewId="0"/>
  </sheetViews>
  <sheetFormatPr customHeight="1" defaultColWidth="14.43" defaultRowHeight="15.0"/>
  <cols>
    <col customWidth="1" min="1" max="1" width="2.0"/>
    <col customWidth="1" hidden="1" min="2" max="2" width="1.57"/>
    <col customWidth="1" hidden="1" min="3" max="3" width="1.71"/>
    <col customWidth="1" hidden="1" min="4" max="4" width="2.29"/>
    <col customWidth="1" min="5" max="5" width="7.14"/>
    <col customWidth="1" min="6" max="6" width="35.71"/>
    <col customWidth="1" min="7" max="7" width="13.71"/>
    <col customWidth="1" min="8" max="8" width="14.57"/>
    <col customWidth="1" hidden="1" min="9" max="10" width="14.57"/>
    <col customWidth="1" min="11" max="11" width="15.57"/>
    <col customWidth="1" min="12" max="12" width="13.57"/>
    <col customWidth="1" min="13" max="13" width="15.43"/>
    <col customWidth="1" hidden="1" min="14" max="14" width="16.0"/>
    <col customWidth="1" min="15" max="15" width="16.43"/>
    <col customWidth="1" min="16" max="16" width="8.57"/>
    <col customWidth="1" hidden="1" min="17" max="18" width="14.57"/>
    <col customWidth="1" min="19" max="19" width="14.57"/>
    <col customWidth="1" min="20" max="20" width="19.14"/>
    <col customWidth="1" hidden="1" min="21" max="21" width="15.43"/>
    <col customWidth="1" hidden="1" min="22" max="22" width="8.71"/>
    <col customWidth="1" hidden="1" min="23" max="23" width="15.43"/>
    <col customWidth="1" hidden="1" min="24" max="24" width="8.57"/>
    <col customWidth="1" min="25" max="25" width="15.43"/>
    <col customWidth="1" min="26" max="26" width="16.57"/>
    <col customWidth="1" min="27" max="27" width="17.14"/>
    <col customWidth="1" min="28" max="28" width="4.71"/>
    <col customWidth="1" hidden="1" min="29" max="45" width="2.43"/>
  </cols>
  <sheetData>
    <row r="1" hidden="1">
      <c r="I1" s="71">
        <v>0.0</v>
      </c>
    </row>
    <row r="2" hidden="1">
      <c r="F2" s="71" t="s">
        <v>354</v>
      </c>
      <c r="G2" s="71" t="s">
        <v>356</v>
      </c>
      <c r="H2" s="71" t="s">
        <v>130</v>
      </c>
      <c r="I2" s="71" t="s">
        <v>131</v>
      </c>
      <c r="J2" s="71" t="s">
        <v>132</v>
      </c>
      <c r="K2" s="71" t="s">
        <v>133</v>
      </c>
      <c r="L2" s="71" t="s">
        <v>134</v>
      </c>
      <c r="M2" s="71" t="s">
        <v>135</v>
      </c>
      <c r="N2" s="71" t="s">
        <v>136</v>
      </c>
      <c r="O2" s="71" t="s">
        <v>137</v>
      </c>
      <c r="P2" s="71" t="s">
        <v>138</v>
      </c>
      <c r="Q2" s="71" t="s">
        <v>139</v>
      </c>
      <c r="R2" s="71" t="s">
        <v>140</v>
      </c>
      <c r="S2" s="71" t="s">
        <v>334</v>
      </c>
      <c r="T2" s="71" t="s">
        <v>141</v>
      </c>
      <c r="U2" s="71" t="s">
        <v>142</v>
      </c>
      <c r="V2" s="71" t="s">
        <v>143</v>
      </c>
      <c r="W2" s="71" t="s">
        <v>144</v>
      </c>
      <c r="X2" s="71" t="s">
        <v>145</v>
      </c>
      <c r="Y2" s="71" t="s">
        <v>146</v>
      </c>
      <c r="Z2" s="71" t="s">
        <v>361</v>
      </c>
      <c r="AA2" s="71" t="s">
        <v>364</v>
      </c>
      <c r="AR2" s="71" t="s">
        <v>590</v>
      </c>
      <c r="AS2" s="71" t="s">
        <v>591</v>
      </c>
    </row>
    <row r="3" hidden="1"/>
    <row r="4" hidden="1"/>
    <row r="5" hidden="1"/>
    <row r="7" ht="15.0" customHeight="1">
      <c r="AR7" s="71" t="s">
        <v>636</v>
      </c>
    </row>
    <row r="8" ht="15.0" customHeight="1">
      <c r="AR8" s="71" t="s">
        <v>638</v>
      </c>
    </row>
    <row r="9" ht="29.25" customHeight="1">
      <c r="E9" s="74" t="s">
        <v>592</v>
      </c>
      <c r="F9" s="74" t="s">
        <v>593</v>
      </c>
      <c r="G9" s="74" t="s">
        <v>594</v>
      </c>
      <c r="H9" s="74" t="s">
        <v>152</v>
      </c>
      <c r="I9" s="74" t="s">
        <v>153</v>
      </c>
      <c r="J9" s="74" t="s">
        <v>154</v>
      </c>
      <c r="K9" s="74" t="s">
        <v>155</v>
      </c>
      <c r="L9" s="74" t="s">
        <v>156</v>
      </c>
      <c r="M9" s="257" t="s">
        <v>446</v>
      </c>
      <c r="N9" s="3"/>
      <c r="O9" s="3"/>
      <c r="P9" s="4"/>
      <c r="Q9" s="74" t="s">
        <v>158</v>
      </c>
      <c r="R9" s="74" t="s">
        <v>159</v>
      </c>
      <c r="S9" s="74" t="s">
        <v>160</v>
      </c>
      <c r="T9" s="74" t="s">
        <v>634</v>
      </c>
      <c r="U9" s="76" t="s">
        <v>162</v>
      </c>
      <c r="V9" s="77"/>
      <c r="W9" s="76" t="s">
        <v>163</v>
      </c>
      <c r="X9" s="77"/>
      <c r="Y9" s="74" t="s">
        <v>164</v>
      </c>
      <c r="Z9" s="74" t="s">
        <v>361</v>
      </c>
      <c r="AA9" s="74" t="s">
        <v>364</v>
      </c>
      <c r="AR9" s="71" t="s">
        <v>639</v>
      </c>
    </row>
    <row r="10" ht="31.5" customHeight="1">
      <c r="E10" s="78"/>
      <c r="F10" s="78"/>
      <c r="G10" s="78"/>
      <c r="H10" s="78"/>
      <c r="I10" s="78"/>
      <c r="J10" s="78"/>
      <c r="K10" s="78"/>
      <c r="L10" s="78"/>
      <c r="M10" s="257" t="s">
        <v>447</v>
      </c>
      <c r="N10" s="3"/>
      <c r="O10" s="4"/>
      <c r="P10" s="74" t="s">
        <v>448</v>
      </c>
      <c r="Q10" s="78"/>
      <c r="R10" s="78"/>
      <c r="S10" s="78"/>
      <c r="T10" s="78"/>
      <c r="U10" s="79"/>
      <c r="V10" s="80"/>
      <c r="W10" s="79"/>
      <c r="X10" s="80"/>
      <c r="Y10" s="78"/>
      <c r="Z10" s="78"/>
      <c r="AA10" s="78"/>
      <c r="AR10" s="71" t="s">
        <v>640</v>
      </c>
    </row>
    <row r="11" ht="78.75" customHeight="1">
      <c r="E11" s="81"/>
      <c r="F11" s="81"/>
      <c r="G11" s="81"/>
      <c r="H11" s="81"/>
      <c r="I11" s="81"/>
      <c r="J11" s="81"/>
      <c r="K11" s="81"/>
      <c r="L11" s="81"/>
      <c r="M11" s="82" t="s">
        <v>167</v>
      </c>
      <c r="N11" s="82" t="s">
        <v>168</v>
      </c>
      <c r="O11" s="82" t="s">
        <v>169</v>
      </c>
      <c r="P11" s="81"/>
      <c r="Q11" s="81"/>
      <c r="R11" s="81"/>
      <c r="S11" s="81"/>
      <c r="T11" s="81"/>
      <c r="U11" s="82" t="s">
        <v>170</v>
      </c>
      <c r="V11" s="82" t="s">
        <v>171</v>
      </c>
      <c r="W11" s="82" t="s">
        <v>170</v>
      </c>
      <c r="X11" s="82" t="s">
        <v>171</v>
      </c>
      <c r="Y11" s="81"/>
      <c r="Z11" s="81"/>
      <c r="AA11" s="81"/>
      <c r="AR11" s="71" t="s">
        <v>655</v>
      </c>
    </row>
    <row r="12" ht="21.75" customHeight="1">
      <c r="E12" s="258" t="s">
        <v>657</v>
      </c>
      <c r="F12" s="324" t="s">
        <v>492</v>
      </c>
      <c r="G12" s="260"/>
      <c r="H12" s="260"/>
      <c r="I12" s="260"/>
      <c r="J12" s="260"/>
      <c r="K12" s="260"/>
      <c r="L12" s="260"/>
      <c r="M12" s="260"/>
      <c r="N12" s="260"/>
      <c r="O12" s="260"/>
      <c r="P12" s="260"/>
      <c r="Q12" s="260"/>
      <c r="R12" s="260"/>
      <c r="S12" s="260"/>
      <c r="T12" s="260"/>
      <c r="U12" s="260"/>
      <c r="V12" s="260"/>
      <c r="W12" s="260"/>
      <c r="X12" s="260"/>
      <c r="Y12" s="260"/>
      <c r="Z12" s="260"/>
      <c r="AA12" s="261"/>
      <c r="AR12" s="71" t="s">
        <v>642</v>
      </c>
    </row>
    <row r="13" ht="19.5" hidden="1" customHeight="1">
      <c r="A13" s="262"/>
      <c r="B13" s="262"/>
      <c r="C13" s="262"/>
      <c r="D13" s="262"/>
      <c r="E13" s="84"/>
      <c r="F13" s="90"/>
      <c r="G13" s="263"/>
      <c r="H13" s="264"/>
      <c r="I13" s="265"/>
      <c r="J13" s="265"/>
      <c r="K13" s="266" t="str">
        <f>+IFERROR(IF(COUNT(H13:J13),ROUND(SUM(H13:J13),0),""),"")</f>
        <v/>
      </c>
      <c r="L13" s="267" t="str">
        <f>+IFERROR(IF(COUNT(K13),ROUND(K13/'Shareholding Pattern'!$L$57*100,2),""),0)</f>
        <v/>
      </c>
      <c r="M13" s="268" t="str">
        <f>IF(H13="","",H13)</f>
        <v/>
      </c>
      <c r="N13" s="269"/>
      <c r="O13" s="223" t="str">
        <f>+IFERROR(IF(COUNT(M13:N13),ROUND(SUM(M13,N13),2),""),"")</f>
        <v/>
      </c>
      <c r="P13" s="267" t="str">
        <f>+IFERROR(IF(COUNT(O13),ROUND(O13/('Shareholding Pattern'!$P$58)*100,2),""),0)</f>
        <v/>
      </c>
      <c r="Q13" s="265"/>
      <c r="R13" s="265"/>
      <c r="S13" s="270" t="str">
        <f>+IFERROR(IF(COUNT(Q13:R13),ROUND(SUM(Q13:R13),0),""),"")</f>
        <v/>
      </c>
      <c r="T13" s="267" t="str">
        <f>+IFERROR(IF(COUNT(K13,S13),ROUND(SUM(S13,K13)/SUM('Shareholding Pattern'!$L$57,'Shareholding Pattern'!$T$57)*100,2),""),0)</f>
        <v/>
      </c>
      <c r="U13" s="265"/>
      <c r="V13" s="267" t="str">
        <f>+IFERROR(IF(COUNT(U13),ROUND(SUM(U13)/SUM(K13)*100,2),""),0)</f>
        <v/>
      </c>
      <c r="W13" s="265"/>
      <c r="X13" s="267" t="str">
        <f>+IFERROR(IF(COUNT(W13),ROUND(SUM(W13)/SUM(K13)*100,2),""),0)</f>
        <v/>
      </c>
      <c r="Y13" s="264"/>
      <c r="Z13" s="271"/>
      <c r="AA13" s="271"/>
      <c r="AB13" s="262"/>
      <c r="AC13" s="262">
        <f>IF(SUM(H13:Y13)&gt;0,1,0)</f>
        <v>0</v>
      </c>
      <c r="AD13" s="262" t="str">
        <f>IF(COUNT(H15:$Y$15000)=0,"",SUM(AC1:AC65533))</f>
        <v/>
      </c>
      <c r="AE13" s="262"/>
      <c r="AF13" s="262"/>
      <c r="AG13" s="262"/>
      <c r="AH13" s="262"/>
      <c r="AI13" s="262"/>
      <c r="AJ13" s="262"/>
      <c r="AK13" s="262"/>
      <c r="AL13" s="262"/>
      <c r="AM13" s="262"/>
      <c r="AN13" s="262"/>
      <c r="AO13" s="262"/>
      <c r="AP13" s="262"/>
      <c r="AQ13" s="262"/>
      <c r="AR13" s="262" t="s">
        <v>643</v>
      </c>
      <c r="AS13" s="262"/>
    </row>
    <row r="14" ht="24.75" customHeight="1">
      <c r="E14" s="272"/>
      <c r="F14" s="273"/>
      <c r="G14" s="273"/>
      <c r="H14" s="273"/>
      <c r="I14" s="273"/>
      <c r="J14" s="273"/>
      <c r="K14" s="273"/>
      <c r="L14" s="273"/>
      <c r="M14" s="273"/>
      <c r="N14" s="273"/>
      <c r="O14" s="273"/>
      <c r="P14" s="273"/>
      <c r="Q14" s="273"/>
      <c r="R14" s="273"/>
      <c r="S14" s="273"/>
      <c r="T14" s="273"/>
      <c r="U14" s="273"/>
      <c r="V14" s="273"/>
      <c r="W14" s="273"/>
      <c r="X14" s="273"/>
      <c r="Y14" s="273"/>
      <c r="Z14" s="273"/>
      <c r="AA14" s="274"/>
      <c r="AR14" s="71" t="s">
        <v>644</v>
      </c>
    </row>
    <row r="15" ht="24.75" hidden="1" customHeight="1">
      <c r="E15" s="279"/>
      <c r="F15" s="299"/>
      <c r="G15" s="299"/>
      <c r="H15" s="299"/>
      <c r="I15" s="299"/>
      <c r="J15" s="299"/>
      <c r="K15" s="299"/>
      <c r="L15" s="299"/>
      <c r="M15" s="299"/>
      <c r="N15" s="299"/>
      <c r="O15" s="299"/>
      <c r="P15" s="299"/>
      <c r="Q15" s="299"/>
      <c r="R15" s="299"/>
      <c r="S15" s="299"/>
      <c r="T15" s="299"/>
      <c r="U15" s="299"/>
      <c r="V15" s="299"/>
      <c r="W15" s="299"/>
      <c r="X15" s="299"/>
      <c r="Y15" s="274"/>
    </row>
    <row r="16" ht="19.5" customHeight="1">
      <c r="E16" s="320"/>
      <c r="F16" s="321" t="s">
        <v>169</v>
      </c>
      <c r="G16" s="321" t="s">
        <v>169</v>
      </c>
      <c r="H16" s="154" t="str">
        <f t="shared" ref="H16:K16" si="1">+IFERROR(IF(COUNT(H14:H15),ROUND(SUM(H14:H15),0),""),"")</f>
        <v/>
      </c>
      <c r="I16" s="154" t="str">
        <f t="shared" si="1"/>
        <v/>
      </c>
      <c r="J16" s="154" t="str">
        <f t="shared" si="1"/>
        <v/>
      </c>
      <c r="K16" s="154" t="str">
        <f t="shared" si="1"/>
        <v/>
      </c>
      <c r="L16" s="267" t="str">
        <f>+IFERROR(IF(COUNT(K16),ROUND(K16/'Shareholding Pattern'!$L$57*100,2),""),0)</f>
        <v/>
      </c>
      <c r="M16" s="89" t="str">
        <f t="shared" ref="M16:O16" si="2">+IFERROR(IF(COUNT(M14:M15),ROUND(SUM(M14:M15),0),""),"")</f>
        <v/>
      </c>
      <c r="N16" s="89" t="str">
        <f t="shared" si="2"/>
        <v/>
      </c>
      <c r="O16" s="89" t="str">
        <f t="shared" si="2"/>
        <v/>
      </c>
      <c r="P16" s="267" t="str">
        <f>+IFERROR(IF(COUNT(O16),ROUND(O16/('Shareholding Pattern'!$P$58)*100,2),""),0)</f>
        <v/>
      </c>
      <c r="Q16" s="154" t="str">
        <f t="shared" ref="Q16:S16" si="3">+IFERROR(IF(COUNT(Q14:Q15),ROUND(SUM(Q14:Q15),0),""),"")</f>
        <v/>
      </c>
      <c r="R16" s="154" t="str">
        <f t="shared" si="3"/>
        <v/>
      </c>
      <c r="S16" s="154" t="str">
        <f t="shared" si="3"/>
        <v/>
      </c>
      <c r="T16" s="267" t="str">
        <f>+IFERROR(IF(COUNT(K16,S16),ROUND(SUM(S16,K16)/SUM('Shareholding Pattern'!$L$57,'Shareholding Pattern'!$T$57)*100,2),""),0)</f>
        <v/>
      </c>
      <c r="U16" s="154" t="str">
        <f>+IFERROR(IF(COUNT(U14:U15),ROUND(SUM(U14:U15),0),""),"")</f>
        <v/>
      </c>
      <c r="V16" s="267" t="str">
        <f>+IFERROR(IF(COUNT(U16),ROUND(SUM(U16)/SUM(K16)*100,2),""),0)</f>
        <v/>
      </c>
      <c r="W16" s="154" t="str">
        <f>+IFERROR(IF(COUNT(W14:W15),ROUND(SUM(W14:W15),0),""),"")</f>
        <v/>
      </c>
      <c r="X16" s="267" t="str">
        <f>+IFERROR(IF(COUNT(W16),ROUND(SUM(W16)/SUM(K16)*100,2),""),0)</f>
        <v/>
      </c>
      <c r="Y16" s="154" t="str">
        <f>+IFERROR(IF(COUNT(Y14:Y15),ROUND(SUM(Y14:Y15),0),""),"")</f>
        <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E9:E11"/>
    <mergeCell ref="F9:F11"/>
    <mergeCell ref="G9:G11"/>
    <mergeCell ref="H9:H11"/>
    <mergeCell ref="I9:I11"/>
    <mergeCell ref="J9:J11"/>
    <mergeCell ref="K9:K11"/>
    <mergeCell ref="W9:X10"/>
    <mergeCell ref="Y9:Y11"/>
    <mergeCell ref="Z9:Z11"/>
    <mergeCell ref="AA9:AA11"/>
    <mergeCell ref="Q9:Q11"/>
    <mergeCell ref="P10:P11"/>
    <mergeCell ref="L9:L11"/>
    <mergeCell ref="M9:P9"/>
    <mergeCell ref="R9:R11"/>
    <mergeCell ref="S9:S11"/>
    <mergeCell ref="T9:T11"/>
    <mergeCell ref="U9:V10"/>
    <mergeCell ref="M10:O10"/>
  </mergeCells>
  <dataValidations>
    <dataValidation type="custom" allowBlank="1" showInputMessage="1" showErrorMessage="1" prompt="[A-Z][A-Z][A-Z][A-Z][A-Z][0-9][0-9][0-9][0-9][A-Z]_x000a__x000a_In absence of PAN write : ZZZZZ9999Z" sqref="G13">
      <formula1>EQ(LEN(G13),(10))</formula1>
    </dataValidation>
    <dataValidation type="decimal" operator="greaterThanOrEqual" allowBlank="1" showErrorMessage="1" sqref="H13:J13 M13:N13 Q13:R13">
      <formula1>0.0</formula1>
    </dataValidation>
    <dataValidation type="list" allowBlank="1" showErrorMessage="1" sqref="AA13">
      <formula1>$AR$2:$AS$2</formula1>
    </dataValidation>
    <dataValidation type="decimal" operator="lessThanOrEqual" allowBlank="1" showErrorMessage="1" sqref="U13">
      <formula1>H13</formula1>
    </dataValidation>
    <dataValidation type="decimal" operator="lessThanOrEqual" allowBlank="1" showErrorMessage="1" sqref="W13">
      <formula1>H13</formula1>
    </dataValidation>
    <dataValidation type="decimal" operator="lessThanOrEqual" allowBlank="1" showErrorMessage="1" sqref="Y13">
      <formula1>K13</formula1>
    </dataValidation>
  </dataValidations>
  <hyperlinks>
    <hyperlink display="Total" location="'Shareholding Pattern'!F23" ref="F16"/>
    <hyperlink display="Total" location="'Shareholding Pattern'!F23" ref="G16"/>
  </hyperlinks>
  <printOptions/>
  <pageMargins bottom="0.75" footer="0.0" header="0.0" left="0.7" right="0.7" top="0.75"/>
  <pageSetup orientation="portrait"/>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0CECE"/>
    <pageSetUpPr/>
  </sheetPr>
  <sheetViews>
    <sheetView showGridLines="0" workbookViewId="0"/>
  </sheetViews>
  <sheetFormatPr customHeight="1" defaultColWidth="14.43" defaultRowHeight="15.0"/>
  <cols>
    <col customWidth="1" hidden="1" min="1" max="2" width="2.71"/>
    <col customWidth="1" min="3" max="3" width="2.71"/>
    <col customWidth="1" min="4" max="4" width="9.71"/>
    <col customWidth="1" min="5" max="5" width="33.29"/>
    <col customWidth="1" hidden="1" min="6" max="6" width="35.71"/>
    <col customWidth="1" min="7" max="7" width="37.29"/>
    <col customWidth="1" min="8" max="8" width="13.71"/>
    <col customWidth="1" min="9" max="10" width="14.57"/>
    <col customWidth="1" hidden="1" min="11" max="11" width="14.57"/>
    <col customWidth="1" hidden="1" min="12" max="12" width="15.57"/>
    <col customWidth="1" min="13" max="13" width="13.57"/>
    <col customWidth="1" min="14" max="14" width="15.43"/>
    <col customWidth="1" min="15" max="15" width="16.0"/>
    <col customWidth="1" hidden="1" min="16" max="16" width="15.29"/>
    <col customWidth="1" min="17" max="17" width="14.57"/>
    <col customWidth="1" min="18" max="18" width="12.57"/>
    <col customWidth="1" hidden="1" min="19" max="20" width="14.57"/>
    <col customWidth="1" min="21" max="21" width="18.0"/>
    <col customWidth="1" min="22" max="22" width="15.43"/>
    <col customWidth="1" hidden="1" min="23" max="23" width="12.57"/>
    <col customWidth="1" hidden="1" min="24" max="24" width="8.57"/>
    <col customWidth="1" hidden="1" min="25" max="25" width="12.57"/>
    <col customWidth="1" hidden="1" min="26" max="26" width="8.43"/>
    <col customWidth="1" min="27" max="27" width="15.86"/>
    <col customWidth="1" min="28" max="28" width="16.57"/>
    <col customWidth="1" min="29" max="29" width="17.14"/>
    <col customWidth="1" min="30" max="30" width="3.86"/>
    <col customWidth="1" hidden="1" min="31" max="53" width="4.0"/>
  </cols>
  <sheetData>
    <row r="1" hidden="1">
      <c r="I1" s="71">
        <v>0.0</v>
      </c>
    </row>
    <row r="2" hidden="1">
      <c r="E2" s="71" t="s">
        <v>371</v>
      </c>
      <c r="F2" s="71" t="s">
        <v>374</v>
      </c>
      <c r="G2" s="71" t="s">
        <v>354</v>
      </c>
      <c r="H2" s="71" t="s">
        <v>356</v>
      </c>
      <c r="I2" s="71" t="s">
        <v>129</v>
      </c>
      <c r="J2" s="71" t="s">
        <v>130</v>
      </c>
      <c r="K2" s="71" t="s">
        <v>131</v>
      </c>
      <c r="L2" s="71" t="s">
        <v>132</v>
      </c>
      <c r="M2" s="71" t="s">
        <v>133</v>
      </c>
      <c r="N2" s="71" t="s">
        <v>134</v>
      </c>
      <c r="O2" s="71" t="s">
        <v>135</v>
      </c>
      <c r="P2" s="71" t="s">
        <v>136</v>
      </c>
      <c r="Q2" s="71" t="s">
        <v>137</v>
      </c>
      <c r="R2" s="71" t="s">
        <v>138</v>
      </c>
      <c r="S2" s="71" t="s">
        <v>139</v>
      </c>
      <c r="T2" s="71" t="s">
        <v>140</v>
      </c>
      <c r="U2" s="71" t="s">
        <v>334</v>
      </c>
      <c r="V2" s="71" t="s">
        <v>141</v>
      </c>
      <c r="W2" s="71" t="s">
        <v>142</v>
      </c>
      <c r="X2" s="71" t="s">
        <v>143</v>
      </c>
      <c r="Y2" s="71" t="s">
        <v>144</v>
      </c>
      <c r="Z2" s="71" t="s">
        <v>145</v>
      </c>
      <c r="AA2" s="71" t="s">
        <v>146</v>
      </c>
      <c r="AB2" s="71" t="s">
        <v>361</v>
      </c>
      <c r="AC2" s="71" t="s">
        <v>364</v>
      </c>
      <c r="AR2" s="71" t="s">
        <v>590</v>
      </c>
      <c r="AS2" s="71" t="s">
        <v>591</v>
      </c>
    </row>
    <row r="3" hidden="1">
      <c r="AR3" s="71" t="s">
        <v>646</v>
      </c>
      <c r="AS3" s="71" t="s">
        <v>658</v>
      </c>
      <c r="AT3" s="71" t="s">
        <v>659</v>
      </c>
      <c r="AU3" s="71" t="s">
        <v>660</v>
      </c>
      <c r="AV3" s="71" t="s">
        <v>649</v>
      </c>
      <c r="AW3" s="71" t="s">
        <v>661</v>
      </c>
      <c r="AX3" s="71" t="s">
        <v>644</v>
      </c>
      <c r="AY3" s="71" t="s">
        <v>638</v>
      </c>
      <c r="AZ3" s="71" t="s">
        <v>662</v>
      </c>
      <c r="BA3" s="71" t="s">
        <v>663</v>
      </c>
    </row>
    <row r="4" hidden="1"/>
    <row r="5" hidden="1"/>
    <row r="6" hidden="1"/>
    <row r="7" ht="18.0" customHeight="1">
      <c r="AR7" s="32"/>
    </row>
    <row r="8" ht="15.0" customHeight="1">
      <c r="AR8" s="32"/>
    </row>
    <row r="9" ht="29.25" customHeight="1">
      <c r="D9" s="74" t="s">
        <v>592</v>
      </c>
      <c r="E9" s="74" t="s">
        <v>650</v>
      </c>
      <c r="F9" s="74"/>
      <c r="G9" s="74" t="s">
        <v>593</v>
      </c>
      <c r="H9" s="74" t="s">
        <v>594</v>
      </c>
      <c r="I9" s="74" t="s">
        <v>651</v>
      </c>
      <c r="J9" s="74" t="s">
        <v>152</v>
      </c>
      <c r="K9" s="74" t="s">
        <v>153</v>
      </c>
      <c r="L9" s="74" t="s">
        <v>154</v>
      </c>
      <c r="M9" s="74" t="s">
        <v>155</v>
      </c>
      <c r="N9" s="74" t="s">
        <v>156</v>
      </c>
      <c r="O9" s="257" t="s">
        <v>446</v>
      </c>
      <c r="P9" s="3"/>
      <c r="Q9" s="3"/>
      <c r="R9" s="4"/>
      <c r="S9" s="74" t="s">
        <v>158</v>
      </c>
      <c r="T9" s="74" t="s">
        <v>159</v>
      </c>
      <c r="U9" s="74" t="s">
        <v>160</v>
      </c>
      <c r="V9" s="74" t="s">
        <v>634</v>
      </c>
      <c r="W9" s="76" t="s">
        <v>162</v>
      </c>
      <c r="X9" s="77"/>
      <c r="Y9" s="76" t="s">
        <v>163</v>
      </c>
      <c r="Z9" s="77"/>
      <c r="AA9" s="74" t="s">
        <v>164</v>
      </c>
      <c r="AB9" s="74" t="s">
        <v>361</v>
      </c>
      <c r="AC9" s="74" t="s">
        <v>364</v>
      </c>
      <c r="AS9" s="32"/>
      <c r="AV9" s="71" t="s">
        <v>650</v>
      </c>
    </row>
    <row r="10" ht="31.5" customHeight="1">
      <c r="D10" s="78"/>
      <c r="E10" s="78"/>
      <c r="F10" s="78"/>
      <c r="G10" s="78"/>
      <c r="H10" s="78"/>
      <c r="I10" s="78"/>
      <c r="J10" s="78"/>
      <c r="K10" s="78"/>
      <c r="L10" s="78"/>
      <c r="M10" s="78"/>
      <c r="N10" s="78"/>
      <c r="O10" s="257" t="s">
        <v>447</v>
      </c>
      <c r="P10" s="3"/>
      <c r="Q10" s="4"/>
      <c r="R10" s="74" t="s">
        <v>448</v>
      </c>
      <c r="S10" s="78"/>
      <c r="T10" s="78"/>
      <c r="U10" s="78"/>
      <c r="V10" s="78"/>
      <c r="W10" s="79"/>
      <c r="X10" s="80"/>
      <c r="Y10" s="79"/>
      <c r="Z10" s="80"/>
      <c r="AA10" s="78"/>
      <c r="AB10" s="78"/>
      <c r="AC10" s="78"/>
      <c r="AS10" s="32"/>
      <c r="AV10" s="71" t="s">
        <v>652</v>
      </c>
    </row>
    <row r="11" ht="78.75" customHeight="1">
      <c r="D11" s="81"/>
      <c r="E11" s="81"/>
      <c r="F11" s="81"/>
      <c r="G11" s="81"/>
      <c r="H11" s="81"/>
      <c r="I11" s="81"/>
      <c r="J11" s="81"/>
      <c r="K11" s="81"/>
      <c r="L11" s="81"/>
      <c r="M11" s="81"/>
      <c r="N11" s="81"/>
      <c r="O11" s="82" t="s">
        <v>167</v>
      </c>
      <c r="P11" s="82" t="s">
        <v>168</v>
      </c>
      <c r="Q11" s="82" t="s">
        <v>169</v>
      </c>
      <c r="R11" s="81"/>
      <c r="S11" s="81"/>
      <c r="T11" s="81"/>
      <c r="U11" s="81"/>
      <c r="V11" s="81"/>
      <c r="W11" s="82" t="s">
        <v>170</v>
      </c>
      <c r="X11" s="82" t="s">
        <v>171</v>
      </c>
      <c r="Y11" s="82" t="s">
        <v>170</v>
      </c>
      <c r="Z11" s="82" t="s">
        <v>171</v>
      </c>
      <c r="AA11" s="81"/>
      <c r="AB11" s="81"/>
      <c r="AC11" s="81"/>
      <c r="AS11" s="32"/>
    </row>
    <row r="12" ht="30.0" customHeight="1">
      <c r="D12" s="258" t="s">
        <v>657</v>
      </c>
      <c r="E12" s="310" t="s">
        <v>469</v>
      </c>
      <c r="F12" s="312"/>
      <c r="G12" s="260"/>
      <c r="H12" s="260"/>
      <c r="I12" s="260"/>
      <c r="J12" s="260"/>
      <c r="K12" s="260"/>
      <c r="L12" s="260"/>
      <c r="M12" s="260"/>
      <c r="N12" s="260"/>
      <c r="O12" s="260"/>
      <c r="P12" s="260"/>
      <c r="Q12" s="260"/>
      <c r="R12" s="260"/>
      <c r="S12" s="260"/>
      <c r="T12" s="260"/>
      <c r="U12" s="260"/>
      <c r="V12" s="260"/>
      <c r="W12" s="260"/>
      <c r="X12" s="260"/>
      <c r="Y12" s="260"/>
      <c r="Z12" s="260"/>
      <c r="AA12" s="260"/>
      <c r="AB12" s="260"/>
      <c r="AC12" s="261"/>
      <c r="AR12" s="32"/>
    </row>
    <row r="13" ht="19.5" hidden="1" customHeight="1">
      <c r="A13" s="262"/>
      <c r="B13" s="262"/>
      <c r="C13" s="262"/>
      <c r="D13" s="84"/>
      <c r="E13" s="314"/>
      <c r="F13" s="314"/>
      <c r="G13" s="314"/>
      <c r="H13" s="263"/>
      <c r="I13" s="264"/>
      <c r="J13" s="264"/>
      <c r="K13" s="265"/>
      <c r="L13" s="265"/>
      <c r="M13" s="266" t="str">
        <f>+IFERROR(IF(COUNT(J13:L13),ROUND(SUM(J13:L13),0),""),"")</f>
        <v/>
      </c>
      <c r="N13" s="267" t="str">
        <f>+IFERROR(IF(COUNT(M13),ROUND(M13/'Shareholding Pattern'!$L$57*100,2),""),0)</f>
        <v/>
      </c>
      <c r="O13" s="268" t="str">
        <f>IF(J13="","",J13)</f>
        <v/>
      </c>
      <c r="P13" s="269"/>
      <c r="Q13" s="223" t="str">
        <f>+IFERROR(IF(COUNT(O13:P13),ROUND(SUM(O13,P13),0),""),"")</f>
        <v/>
      </c>
      <c r="R13" s="267" t="str">
        <f>+IFERROR(IF(COUNT(Q13),ROUND(Q13/('Shareholding Pattern'!$P$58)*100,2),""),0)</f>
        <v/>
      </c>
      <c r="S13" s="265"/>
      <c r="T13" s="265"/>
      <c r="U13" s="270" t="str">
        <f>+IFERROR(IF(COUNT(S13:T13),ROUND(SUM(S13:T13),0),""),"")</f>
        <v/>
      </c>
      <c r="V13" s="267" t="str">
        <f>+IFERROR(IF(COUNT(M13,U13),ROUND(SUM(U13,M13)/SUM('Shareholding Pattern'!$L$57,'Shareholding Pattern'!$T$57)*100,2),""),0)</f>
        <v/>
      </c>
      <c r="W13" s="265"/>
      <c r="X13" s="267" t="str">
        <f>+IFERROR(IF(W13="","",(IF(COUNT(W13,M13),ROUND(SUM(W13)/SUM(M13)*100,2),""))),0)</f>
        <v/>
      </c>
      <c r="Y13" s="265"/>
      <c r="Z13" s="267" t="str">
        <f>+IFERROR(IF(Y13="","",(IF(COUNT(Y13,M13),ROUND(SUM(Y13)/SUM(M13)*100,2),""))),0)</f>
        <v/>
      </c>
      <c r="AA13" s="264"/>
      <c r="AB13" s="271"/>
      <c r="AC13" s="271"/>
      <c r="AD13" s="316"/>
      <c r="AE13" s="262"/>
      <c r="AF13" s="262">
        <f>IF(SUM(I13:AA13),1,0)</f>
        <v>0</v>
      </c>
      <c r="AG13" s="262" t="str">
        <f>IF(COUNT(H15:$Y$14998)=0,"",SUM(AF1:AF65531))</f>
        <v/>
      </c>
      <c r="AH13" s="262"/>
      <c r="AI13" s="262"/>
      <c r="AJ13" s="262"/>
      <c r="AK13" s="262"/>
      <c r="AL13" s="262"/>
      <c r="AM13" s="262"/>
      <c r="AN13" s="262"/>
      <c r="AO13" s="262"/>
      <c r="AP13" s="262"/>
      <c r="AQ13" s="262"/>
      <c r="AR13" s="32"/>
      <c r="AS13" s="262"/>
      <c r="AT13" s="262"/>
      <c r="AU13" s="262"/>
      <c r="AV13" s="262"/>
      <c r="AW13" s="262"/>
      <c r="AX13" s="262"/>
      <c r="AY13" s="262"/>
      <c r="AZ13" s="262"/>
      <c r="BA13" s="262"/>
    </row>
    <row r="14" ht="27.0" customHeight="1">
      <c r="D14" s="317"/>
      <c r="E14" s="273"/>
      <c r="F14" s="273"/>
      <c r="G14" s="273"/>
      <c r="H14" s="273"/>
      <c r="I14" s="273"/>
      <c r="J14" s="273"/>
      <c r="K14" s="273"/>
      <c r="L14" s="273"/>
      <c r="M14" s="273"/>
      <c r="N14" s="273"/>
      <c r="O14" s="273"/>
      <c r="P14" s="273"/>
      <c r="Q14" s="273"/>
      <c r="R14" s="273"/>
      <c r="S14" s="273"/>
      <c r="T14" s="273"/>
      <c r="U14" s="273"/>
      <c r="V14" s="273"/>
      <c r="W14" s="273"/>
      <c r="X14" s="273"/>
      <c r="Y14" s="273"/>
      <c r="AA14" s="273"/>
      <c r="AB14" s="273"/>
      <c r="AC14" s="274"/>
      <c r="AD14" s="318"/>
      <c r="AR14" s="32"/>
    </row>
    <row r="15" hidden="1">
      <c r="D15" s="272"/>
      <c r="Z15" s="273"/>
      <c r="AA15" s="273"/>
      <c r="AC15" s="318"/>
      <c r="AD15" s="318"/>
    </row>
    <row r="16" ht="19.5" customHeight="1">
      <c r="D16" s="320"/>
      <c r="E16" s="322"/>
      <c r="F16" s="322"/>
      <c r="G16" s="321" t="s">
        <v>169</v>
      </c>
      <c r="H16" s="321" t="s">
        <v>169</v>
      </c>
      <c r="I16" s="153" t="str">
        <f t="shared" ref="I16:M16" si="1">+IFERROR(IF(COUNT(I14:I15),ROUND(SUM(I14:I15),0),""),"")</f>
        <v/>
      </c>
      <c r="J16" s="153" t="str">
        <f t="shared" si="1"/>
        <v/>
      </c>
      <c r="K16" s="153" t="str">
        <f t="shared" si="1"/>
        <v/>
      </c>
      <c r="L16" s="153" t="str">
        <f t="shared" si="1"/>
        <v/>
      </c>
      <c r="M16" s="153" t="str">
        <f t="shared" si="1"/>
        <v/>
      </c>
      <c r="N16" s="267" t="str">
        <f>+IFERROR(IF(COUNT(M16),ROUND(M16/'Shareholding Pattern'!$L$57*100,2),""),0)</f>
        <v/>
      </c>
      <c r="O16" s="87" t="str">
        <f t="shared" ref="O16:Q16" si="2">+IFERROR(IF(COUNT(O14:O15),ROUND(SUM(O14:O15),0),""),"")</f>
        <v/>
      </c>
      <c r="P16" s="87" t="str">
        <f t="shared" si="2"/>
        <v/>
      </c>
      <c r="Q16" s="87" t="str">
        <f t="shared" si="2"/>
        <v/>
      </c>
      <c r="R16" s="267" t="str">
        <f>+IFERROR(IF(COUNT(Q16),ROUND(Q16/('Shareholding Pattern'!$P$58)*100,2),""),0)</f>
        <v/>
      </c>
      <c r="S16" s="153" t="str">
        <f t="shared" ref="S16:U16" si="3">+IFERROR(IF(COUNT(S14:S15),ROUND(SUM(S14:S15),0),""),"")</f>
        <v/>
      </c>
      <c r="T16" s="153" t="str">
        <f t="shared" si="3"/>
        <v/>
      </c>
      <c r="U16" s="153" t="str">
        <f t="shared" si="3"/>
        <v/>
      </c>
      <c r="V16" s="267" t="str">
        <f>+IFERROR(IF(COUNT(M16,U16),ROUND(SUM(U16,M16)/SUM('Shareholding Pattern'!$L$57,'Shareholding Pattern'!$T$57)*100,2),""),0)</f>
        <v/>
      </c>
      <c r="W16" s="153" t="str">
        <f>+IFERROR(IF(COUNT(W14:W15),ROUND(SUM(W14:W15),0),""),"")</f>
        <v/>
      </c>
      <c r="X16" s="267" t="str">
        <f>+IFERROR(IF(COUNT(W16,J16),ROUND(SUM(W16)/SUM(M16)*100,2),""),0)</f>
        <v/>
      </c>
      <c r="Y16" s="153" t="str">
        <f>+IFERROR(IF(COUNT(Y14:Y15),ROUND(SUM(Y14:Y15),0),""),"")</f>
        <v/>
      </c>
      <c r="Z16" s="267" t="str">
        <f>+IFERROR(IF(COUNT(Y16,J16),ROUND(SUM(Y16)/SUM(M16)*100,2),""),0)</f>
        <v/>
      </c>
      <c r="AA16" s="153" t="str">
        <f>+IFERROR(IF(COUNT(AA14:AA15),ROUND(SUM(AA14:AA15),0),""),"")</f>
        <v/>
      </c>
      <c r="AC16" s="318"/>
      <c r="AD16" s="318"/>
    </row>
    <row r="17">
      <c r="AC17" s="318"/>
      <c r="AD17" s="318"/>
    </row>
    <row r="18">
      <c r="AC18" s="318"/>
      <c r="AD18" s="318"/>
    </row>
    <row r="19">
      <c r="AC19" s="318"/>
      <c r="AD19" s="318"/>
    </row>
    <row r="20">
      <c r="AC20" s="318"/>
      <c r="AD20" s="318"/>
    </row>
    <row r="21" ht="15.75" customHeight="1">
      <c r="AC21" s="318"/>
      <c r="AD21" s="318"/>
    </row>
    <row r="22" ht="15.75" customHeight="1">
      <c r="AC22" s="318"/>
      <c r="AD22" s="318"/>
    </row>
    <row r="23" ht="15.75" customHeight="1">
      <c r="AC23" s="318"/>
      <c r="AD23" s="318"/>
    </row>
    <row r="24" ht="15.75" customHeight="1">
      <c r="AC24" s="318"/>
      <c r="AD24" s="318"/>
    </row>
    <row r="25" ht="15.75" customHeight="1">
      <c r="AC25" s="318"/>
      <c r="AD25" s="318"/>
    </row>
    <row r="26" ht="15.75" customHeight="1">
      <c r="AC26" s="318"/>
      <c r="AD26" s="318"/>
    </row>
    <row r="27" ht="15.75" customHeight="1">
      <c r="AC27" s="318"/>
      <c r="AD27" s="318"/>
    </row>
    <row r="28" ht="15.75" customHeight="1">
      <c r="AC28" s="318"/>
      <c r="AD28" s="318"/>
    </row>
    <row r="29" ht="15.75" customHeight="1">
      <c r="AC29" s="318"/>
      <c r="AD29" s="318"/>
    </row>
    <row r="30" ht="15.75" customHeight="1">
      <c r="AC30" s="318"/>
      <c r="AD30" s="318"/>
    </row>
    <row r="31" ht="15.75" customHeight="1">
      <c r="AC31" s="318"/>
      <c r="AD31" s="318"/>
    </row>
    <row r="32" ht="15.75" customHeight="1">
      <c r="AC32" s="318"/>
      <c r="AD32" s="318"/>
    </row>
    <row r="33" ht="15.75" customHeight="1">
      <c r="AC33" s="318"/>
      <c r="AD33" s="318"/>
    </row>
    <row r="34" ht="15.75" customHeight="1">
      <c r="AC34" s="318"/>
      <c r="AD34" s="318"/>
    </row>
    <row r="35" ht="15.75" customHeight="1">
      <c r="AC35" s="318"/>
      <c r="AD35" s="318"/>
    </row>
    <row r="36" ht="15.75" customHeight="1">
      <c r="AC36" s="318"/>
      <c r="AD36" s="318"/>
    </row>
    <row r="37" ht="15.75" customHeight="1">
      <c r="AC37" s="318"/>
      <c r="AD37" s="318"/>
    </row>
    <row r="38" ht="15.75" customHeight="1">
      <c r="AC38" s="318"/>
      <c r="AD38" s="318"/>
    </row>
    <row r="39" ht="15.75" customHeight="1">
      <c r="AC39" s="318"/>
      <c r="AD39" s="318"/>
    </row>
    <row r="40" ht="15.75" customHeight="1">
      <c r="AC40" s="318"/>
      <c r="AD40" s="318"/>
    </row>
    <row r="41" ht="15.75" customHeight="1">
      <c r="AC41" s="318"/>
      <c r="AD41" s="318"/>
    </row>
    <row r="42" ht="15.75" customHeight="1">
      <c r="AC42" s="318"/>
      <c r="AD42" s="318"/>
    </row>
    <row r="43" ht="15.75" customHeight="1">
      <c r="AC43" s="318"/>
      <c r="AD43" s="318"/>
    </row>
    <row r="44" ht="15.75" customHeight="1">
      <c r="AC44" s="318"/>
      <c r="AD44" s="318"/>
    </row>
    <row r="45" ht="15.75" customHeight="1">
      <c r="AC45" s="318"/>
      <c r="AD45" s="318"/>
    </row>
    <row r="46" ht="15.75" customHeight="1">
      <c r="AC46" s="318"/>
      <c r="AD46" s="318"/>
    </row>
    <row r="47" ht="15.75" customHeight="1">
      <c r="AC47" s="318"/>
      <c r="AD47" s="318"/>
    </row>
    <row r="48" ht="15.75" customHeight="1">
      <c r="AC48" s="318"/>
      <c r="AD48" s="318"/>
    </row>
    <row r="49" ht="15.75" customHeight="1">
      <c r="AC49" s="318"/>
      <c r="AD49" s="318"/>
    </row>
    <row r="50" ht="15.75" customHeight="1">
      <c r="AC50" s="318"/>
      <c r="AD50" s="318"/>
    </row>
    <row r="51" ht="15.75" customHeight="1">
      <c r="AC51" s="318"/>
      <c r="AD51" s="318"/>
    </row>
    <row r="52" ht="15.75" customHeight="1">
      <c r="AC52" s="318"/>
      <c r="AD52" s="318"/>
    </row>
    <row r="53" ht="15.75" customHeight="1">
      <c r="AC53" s="318"/>
      <c r="AD53" s="318"/>
    </row>
    <row r="54" ht="15.75" customHeight="1">
      <c r="AC54" s="318"/>
      <c r="AD54" s="318"/>
    </row>
    <row r="55" ht="15.75" customHeight="1">
      <c r="AC55" s="318"/>
      <c r="AD55" s="318"/>
    </row>
    <row r="56" ht="15.75" customHeight="1">
      <c r="AC56" s="318"/>
      <c r="AD56" s="318"/>
    </row>
    <row r="57" ht="15.75" customHeight="1">
      <c r="AC57" s="318"/>
      <c r="AD57" s="318"/>
    </row>
    <row r="58" ht="15.75" customHeight="1">
      <c r="AC58" s="318"/>
      <c r="AD58" s="318"/>
    </row>
    <row r="59" ht="15.75" customHeight="1">
      <c r="AC59" s="318"/>
      <c r="AD59" s="318"/>
    </row>
    <row r="60" ht="15.75" customHeight="1">
      <c r="AC60" s="318"/>
      <c r="AD60" s="318"/>
    </row>
    <row r="61" ht="15.75" customHeight="1">
      <c r="AC61" s="318"/>
      <c r="AD61" s="318"/>
    </row>
    <row r="62" ht="15.75" customHeight="1">
      <c r="AC62" s="318"/>
      <c r="AD62" s="318"/>
    </row>
    <row r="63" ht="15.75" customHeight="1">
      <c r="AC63" s="318"/>
      <c r="AD63" s="318"/>
    </row>
    <row r="64" ht="15.75" customHeight="1">
      <c r="AC64" s="318"/>
      <c r="AD64" s="318"/>
    </row>
    <row r="65" ht="15.75" customHeight="1">
      <c r="AC65" s="318"/>
      <c r="AD65" s="318"/>
    </row>
    <row r="66" ht="15.75" customHeight="1">
      <c r="AC66" s="318"/>
      <c r="AD66" s="318"/>
    </row>
    <row r="67" ht="15.75" customHeight="1">
      <c r="AC67" s="318"/>
      <c r="AD67" s="318"/>
    </row>
    <row r="68" ht="15.75" customHeight="1">
      <c r="AC68" s="318"/>
      <c r="AD68" s="318"/>
    </row>
    <row r="69" ht="15.75" customHeight="1">
      <c r="AC69" s="318"/>
      <c r="AD69" s="318"/>
    </row>
    <row r="70" ht="15.75" customHeight="1">
      <c r="AC70" s="318"/>
      <c r="AD70" s="318"/>
    </row>
    <row r="71" ht="15.75" customHeight="1">
      <c r="AC71" s="318"/>
      <c r="AD71" s="318"/>
    </row>
    <row r="72" ht="15.75" customHeight="1">
      <c r="AC72" s="318"/>
      <c r="AD72" s="318"/>
    </row>
    <row r="73" ht="15.75" customHeight="1">
      <c r="AC73" s="318"/>
      <c r="AD73" s="318"/>
    </row>
    <row r="74" ht="15.75" customHeight="1">
      <c r="AC74" s="318"/>
      <c r="AD74" s="318"/>
    </row>
    <row r="75" ht="15.75" customHeight="1">
      <c r="AC75" s="318"/>
      <c r="AD75" s="318"/>
    </row>
    <row r="76" ht="15.75" customHeight="1">
      <c r="AC76" s="318"/>
      <c r="AD76" s="318"/>
    </row>
    <row r="77" ht="15.75" customHeight="1">
      <c r="AC77" s="318"/>
      <c r="AD77" s="318"/>
    </row>
    <row r="78" ht="15.75" customHeight="1">
      <c r="AC78" s="318"/>
      <c r="AD78" s="318"/>
    </row>
    <row r="79" ht="15.75" customHeight="1">
      <c r="AC79" s="318"/>
      <c r="AD79" s="318"/>
    </row>
    <row r="80" ht="15.75" customHeight="1">
      <c r="AC80" s="318"/>
      <c r="AD80" s="318"/>
    </row>
    <row r="81" ht="15.75" customHeight="1">
      <c r="AC81" s="318"/>
      <c r="AD81" s="318"/>
    </row>
    <row r="82" ht="15.75" customHeight="1">
      <c r="AC82" s="318"/>
      <c r="AD82" s="318"/>
    </row>
    <row r="83" ht="15.75" customHeight="1">
      <c r="AC83" s="318"/>
      <c r="AD83" s="318"/>
    </row>
    <row r="84" ht="15.75" customHeight="1">
      <c r="AC84" s="318"/>
      <c r="AD84" s="318"/>
    </row>
    <row r="85" ht="15.75" customHeight="1">
      <c r="AC85" s="318"/>
      <c r="AD85" s="318"/>
    </row>
    <row r="86" ht="15.75" customHeight="1">
      <c r="AC86" s="318"/>
      <c r="AD86" s="318"/>
    </row>
    <row r="87" ht="15.75" customHeight="1">
      <c r="AC87" s="318"/>
      <c r="AD87" s="318"/>
    </row>
    <row r="88" ht="15.75" customHeight="1">
      <c r="AC88" s="318"/>
      <c r="AD88" s="318"/>
    </row>
    <row r="89" ht="15.75" customHeight="1">
      <c r="AC89" s="318"/>
      <c r="AD89" s="318"/>
    </row>
    <row r="90" ht="15.75" customHeight="1">
      <c r="AC90" s="318"/>
      <c r="AD90" s="318"/>
    </row>
    <row r="91" ht="15.75" customHeight="1">
      <c r="AC91" s="318"/>
      <c r="AD91" s="318"/>
    </row>
    <row r="92" ht="15.75" customHeight="1">
      <c r="AC92" s="318"/>
      <c r="AD92" s="318"/>
    </row>
    <row r="93" ht="15.75" customHeight="1">
      <c r="AC93" s="318"/>
      <c r="AD93" s="318"/>
    </row>
    <row r="94" ht="15.75" customHeight="1">
      <c r="AC94" s="318"/>
      <c r="AD94" s="318"/>
    </row>
    <row r="95" ht="15.75" customHeight="1">
      <c r="AC95" s="318"/>
      <c r="AD95" s="318"/>
    </row>
    <row r="96" ht="15.75" customHeight="1">
      <c r="AC96" s="318"/>
      <c r="AD96" s="318"/>
    </row>
    <row r="97" ht="15.75" customHeight="1">
      <c r="AC97" s="318"/>
      <c r="AD97" s="318"/>
    </row>
    <row r="98" ht="15.75" customHeight="1">
      <c r="AC98" s="318"/>
      <c r="AD98" s="318"/>
    </row>
    <row r="99" ht="15.75" customHeight="1">
      <c r="AC99" s="318"/>
      <c r="AD99" s="318"/>
    </row>
    <row r="100" ht="15.75" customHeight="1">
      <c r="AC100" s="318"/>
      <c r="AD100" s="318"/>
    </row>
    <row r="101" ht="15.75" customHeight="1">
      <c r="AC101" s="318"/>
      <c r="AD101" s="318"/>
    </row>
    <row r="102" ht="15.75" customHeight="1">
      <c r="AC102" s="318"/>
      <c r="AD102" s="318"/>
    </row>
    <row r="103" ht="15.75" customHeight="1">
      <c r="AC103" s="318"/>
      <c r="AD103" s="318"/>
    </row>
    <row r="104" ht="15.75" customHeight="1">
      <c r="AC104" s="318"/>
      <c r="AD104" s="318"/>
    </row>
    <row r="105" ht="15.75" customHeight="1">
      <c r="AC105" s="318"/>
      <c r="AD105" s="318"/>
    </row>
    <row r="106" ht="15.75" customHeight="1">
      <c r="AC106" s="318"/>
      <c r="AD106" s="318"/>
    </row>
    <row r="107" ht="15.75" customHeight="1">
      <c r="AC107" s="318"/>
      <c r="AD107" s="318"/>
    </row>
    <row r="108" ht="15.75" customHeight="1">
      <c r="AC108" s="318"/>
      <c r="AD108" s="318"/>
    </row>
    <row r="109" ht="15.75" customHeight="1">
      <c r="AC109" s="318"/>
      <c r="AD109" s="318"/>
    </row>
    <row r="110" ht="15.75" customHeight="1">
      <c r="AC110" s="318"/>
      <c r="AD110" s="318"/>
    </row>
    <row r="111" ht="15.75" customHeight="1">
      <c r="AC111" s="318"/>
      <c r="AD111" s="318"/>
    </row>
    <row r="112" ht="15.75" customHeight="1">
      <c r="AC112" s="318"/>
      <c r="AD112" s="318"/>
    </row>
    <row r="113" ht="15.75" customHeight="1">
      <c r="AC113" s="318"/>
      <c r="AD113" s="318"/>
    </row>
    <row r="114" ht="15.75" customHeight="1">
      <c r="AC114" s="318"/>
      <c r="AD114" s="318"/>
    </row>
    <row r="115" ht="15.75" customHeight="1">
      <c r="AC115" s="318"/>
      <c r="AD115" s="318"/>
    </row>
    <row r="116" ht="15.75" customHeight="1">
      <c r="AC116" s="318"/>
      <c r="AD116" s="318"/>
    </row>
    <row r="117" ht="15.75" customHeight="1">
      <c r="AC117" s="318"/>
      <c r="AD117" s="318"/>
    </row>
    <row r="118" ht="15.75" customHeight="1">
      <c r="AC118" s="318"/>
      <c r="AD118" s="318"/>
    </row>
    <row r="119" ht="15.75" customHeight="1">
      <c r="AC119" s="318"/>
      <c r="AD119" s="318"/>
    </row>
    <row r="120" ht="15.75" customHeight="1">
      <c r="AC120" s="318"/>
      <c r="AD120" s="318"/>
    </row>
    <row r="121" ht="15.75" customHeight="1">
      <c r="AC121" s="318"/>
      <c r="AD121" s="318"/>
    </row>
    <row r="122" ht="15.75" customHeight="1">
      <c r="AC122" s="318"/>
      <c r="AD122" s="318"/>
    </row>
    <row r="123" ht="15.75" customHeight="1">
      <c r="AC123" s="318"/>
      <c r="AD123" s="318"/>
    </row>
    <row r="124" ht="15.75" customHeight="1">
      <c r="AC124" s="318"/>
      <c r="AD124" s="318"/>
    </row>
    <row r="125" ht="15.75" customHeight="1">
      <c r="AC125" s="318"/>
      <c r="AD125" s="318"/>
    </row>
    <row r="126" ht="15.75" customHeight="1">
      <c r="AC126" s="318"/>
      <c r="AD126" s="318"/>
    </row>
    <row r="127" ht="15.75" customHeight="1">
      <c r="AC127" s="318"/>
      <c r="AD127" s="318"/>
    </row>
    <row r="128" ht="15.75" customHeight="1">
      <c r="AC128" s="318"/>
      <c r="AD128" s="318"/>
    </row>
    <row r="129" ht="15.75" customHeight="1">
      <c r="AC129" s="318"/>
      <c r="AD129" s="318"/>
    </row>
    <row r="130" ht="15.75" customHeight="1">
      <c r="AC130" s="318"/>
      <c r="AD130" s="318"/>
    </row>
    <row r="131" ht="15.75" customHeight="1">
      <c r="AC131" s="318"/>
      <c r="AD131" s="318"/>
    </row>
    <row r="132" ht="15.75" customHeight="1">
      <c r="AC132" s="318"/>
      <c r="AD132" s="318"/>
    </row>
    <row r="133" ht="15.75" customHeight="1">
      <c r="AC133" s="318"/>
      <c r="AD133" s="318"/>
    </row>
    <row r="134" ht="15.75" customHeight="1">
      <c r="AC134" s="318"/>
      <c r="AD134" s="318"/>
    </row>
    <row r="135" ht="15.75" customHeight="1">
      <c r="AC135" s="318"/>
      <c r="AD135" s="318"/>
    </row>
    <row r="136" ht="15.75" customHeight="1">
      <c r="AC136" s="318"/>
      <c r="AD136" s="318"/>
    </row>
    <row r="137" ht="15.75" customHeight="1">
      <c r="AC137" s="318"/>
      <c r="AD137" s="318"/>
    </row>
    <row r="138" ht="15.75" customHeight="1">
      <c r="AC138" s="318"/>
      <c r="AD138" s="318"/>
    </row>
    <row r="139" ht="15.75" customHeight="1">
      <c r="AC139" s="318"/>
      <c r="AD139" s="318"/>
    </row>
    <row r="140" ht="15.75" customHeight="1">
      <c r="AC140" s="318"/>
      <c r="AD140" s="318"/>
    </row>
    <row r="141" ht="15.75" customHeight="1">
      <c r="AC141" s="318"/>
      <c r="AD141" s="318"/>
    </row>
    <row r="142" ht="15.75" customHeight="1">
      <c r="AC142" s="318"/>
      <c r="AD142" s="318"/>
    </row>
    <row r="143" ht="15.75" customHeight="1">
      <c r="AC143" s="318"/>
      <c r="AD143" s="318"/>
    </row>
    <row r="144" ht="15.75" customHeight="1">
      <c r="AC144" s="318"/>
      <c r="AD144" s="318"/>
    </row>
    <row r="145" ht="15.75" customHeight="1">
      <c r="AC145" s="318"/>
      <c r="AD145" s="318"/>
    </row>
    <row r="146" ht="15.75" customHeight="1">
      <c r="AC146" s="318"/>
      <c r="AD146" s="318"/>
    </row>
    <row r="147" ht="15.75" customHeight="1">
      <c r="AC147" s="318"/>
      <c r="AD147" s="318"/>
    </row>
    <row r="148" ht="15.75" customHeight="1">
      <c r="AC148" s="318"/>
      <c r="AD148" s="318"/>
    </row>
    <row r="149" ht="15.75" customHeight="1">
      <c r="AC149" s="318"/>
      <c r="AD149" s="318"/>
    </row>
    <row r="150" ht="15.75" customHeight="1">
      <c r="AC150" s="318"/>
      <c r="AD150" s="318"/>
    </row>
    <row r="151" ht="15.75" customHeight="1">
      <c r="AC151" s="318"/>
      <c r="AD151" s="318"/>
    </row>
    <row r="152" ht="15.75" customHeight="1">
      <c r="AC152" s="318"/>
      <c r="AD152" s="318"/>
    </row>
    <row r="153" ht="15.75" customHeight="1">
      <c r="AC153" s="318"/>
      <c r="AD153" s="318"/>
    </row>
    <row r="154" ht="15.75" customHeight="1">
      <c r="AC154" s="318"/>
      <c r="AD154" s="318"/>
    </row>
    <row r="155" ht="15.75" customHeight="1">
      <c r="AC155" s="318"/>
      <c r="AD155" s="318"/>
    </row>
    <row r="156" ht="15.75" customHeight="1">
      <c r="AC156" s="318"/>
      <c r="AD156" s="318"/>
    </row>
    <row r="157" ht="15.75" customHeight="1">
      <c r="AC157" s="318"/>
      <c r="AD157" s="318"/>
    </row>
    <row r="158" ht="15.75" customHeight="1">
      <c r="AC158" s="318"/>
      <c r="AD158" s="318"/>
    </row>
    <row r="159" ht="15.75" customHeight="1">
      <c r="AC159" s="318"/>
      <c r="AD159" s="318"/>
    </row>
    <row r="160" ht="15.75" customHeight="1">
      <c r="AC160" s="318"/>
      <c r="AD160" s="318"/>
    </row>
    <row r="161" ht="15.75" customHeight="1">
      <c r="AC161" s="318"/>
      <c r="AD161" s="318"/>
    </row>
    <row r="162" ht="15.75" customHeight="1">
      <c r="AC162" s="318"/>
      <c r="AD162" s="318"/>
    </row>
    <row r="163" ht="15.75" customHeight="1">
      <c r="AC163" s="318"/>
      <c r="AD163" s="318"/>
    </row>
    <row r="164" ht="15.75" customHeight="1">
      <c r="AC164" s="318"/>
      <c r="AD164" s="318"/>
    </row>
    <row r="165" ht="15.75" customHeight="1">
      <c r="AC165" s="318"/>
      <c r="AD165" s="318"/>
    </row>
    <row r="166" ht="15.75" customHeight="1">
      <c r="AC166" s="318"/>
      <c r="AD166" s="318"/>
    </row>
    <row r="167" ht="15.75" customHeight="1">
      <c r="AC167" s="318"/>
      <c r="AD167" s="318"/>
    </row>
    <row r="168" ht="15.75" customHeight="1">
      <c r="AC168" s="318"/>
      <c r="AD168" s="318"/>
    </row>
    <row r="169" ht="15.75" customHeight="1">
      <c r="AC169" s="318"/>
      <c r="AD169" s="318"/>
    </row>
    <row r="170" ht="15.75" customHeight="1">
      <c r="AC170" s="318"/>
      <c r="AD170" s="318"/>
    </row>
    <row r="171" ht="15.75" customHeight="1">
      <c r="AC171" s="318"/>
      <c r="AD171" s="318"/>
    </row>
    <row r="172" ht="15.75" customHeight="1">
      <c r="AC172" s="318"/>
      <c r="AD172" s="318"/>
    </row>
    <row r="173" ht="15.75" customHeight="1">
      <c r="AC173" s="318"/>
      <c r="AD173" s="318"/>
    </row>
    <row r="174" ht="15.75" customHeight="1">
      <c r="AC174" s="318"/>
      <c r="AD174" s="318"/>
    </row>
    <row r="175" ht="15.75" customHeight="1">
      <c r="AC175" s="318"/>
      <c r="AD175" s="318"/>
    </row>
    <row r="176" ht="15.75" customHeight="1">
      <c r="AC176" s="318"/>
      <c r="AD176" s="318"/>
    </row>
    <row r="177" ht="15.75" customHeight="1">
      <c r="AC177" s="318"/>
      <c r="AD177" s="318"/>
    </row>
    <row r="178" ht="15.75" customHeight="1">
      <c r="AC178" s="318"/>
      <c r="AD178" s="318"/>
    </row>
    <row r="179" ht="15.75" customHeight="1">
      <c r="AC179" s="318"/>
      <c r="AD179" s="318"/>
    </row>
    <row r="180" ht="15.75" customHeight="1">
      <c r="AC180" s="318"/>
      <c r="AD180" s="318"/>
    </row>
    <row r="181" ht="15.75" customHeight="1">
      <c r="AC181" s="318"/>
      <c r="AD181" s="318"/>
    </row>
    <row r="182" ht="15.75" customHeight="1">
      <c r="AC182" s="318"/>
      <c r="AD182" s="318"/>
    </row>
    <row r="183" ht="15.75" customHeight="1">
      <c r="AC183" s="318"/>
      <c r="AD183" s="318"/>
    </row>
    <row r="184" ht="15.75" customHeight="1">
      <c r="AC184" s="318"/>
      <c r="AD184" s="318"/>
    </row>
    <row r="185" ht="15.75" customHeight="1">
      <c r="AC185" s="318"/>
      <c r="AD185" s="318"/>
    </row>
    <row r="186" ht="15.75" customHeight="1">
      <c r="AC186" s="318"/>
      <c r="AD186" s="318"/>
    </row>
    <row r="187" ht="15.75" customHeight="1">
      <c r="AC187" s="318"/>
      <c r="AD187" s="318"/>
    </row>
    <row r="188" ht="15.75" customHeight="1">
      <c r="AC188" s="318"/>
      <c r="AD188" s="318"/>
    </row>
    <row r="189" ht="15.75" customHeight="1">
      <c r="AC189" s="318"/>
      <c r="AD189" s="318"/>
    </row>
    <row r="190" ht="15.75" customHeight="1">
      <c r="AC190" s="318"/>
      <c r="AD190" s="318"/>
    </row>
    <row r="191" ht="15.75" customHeight="1">
      <c r="AC191" s="318"/>
      <c r="AD191" s="318"/>
    </row>
    <row r="192" ht="15.75" customHeight="1">
      <c r="AC192" s="318"/>
      <c r="AD192" s="318"/>
    </row>
    <row r="193" ht="15.75" customHeight="1">
      <c r="AC193" s="318"/>
      <c r="AD193" s="318"/>
    </row>
    <row r="194" ht="15.75" customHeight="1">
      <c r="AC194" s="318"/>
      <c r="AD194" s="318"/>
    </row>
    <row r="195" ht="15.75" customHeight="1">
      <c r="AC195" s="318"/>
      <c r="AD195" s="318"/>
    </row>
    <row r="196" ht="15.75" customHeight="1">
      <c r="AC196" s="318"/>
      <c r="AD196" s="318"/>
    </row>
    <row r="197" ht="15.75" customHeight="1">
      <c r="AC197" s="318"/>
      <c r="AD197" s="318"/>
    </row>
    <row r="198" ht="15.75" customHeight="1">
      <c r="AC198" s="318"/>
      <c r="AD198" s="318"/>
    </row>
    <row r="199" ht="15.75" customHeight="1">
      <c r="AC199" s="318"/>
      <c r="AD199" s="318"/>
    </row>
    <row r="200" ht="15.75" customHeight="1">
      <c r="AC200" s="318"/>
      <c r="AD200" s="318"/>
    </row>
    <row r="201" ht="15.75" customHeight="1">
      <c r="AC201" s="318"/>
      <c r="AD201" s="318"/>
    </row>
    <row r="202" ht="15.75" customHeight="1">
      <c r="AC202" s="318"/>
      <c r="AD202" s="318"/>
    </row>
    <row r="203" ht="15.75" customHeight="1">
      <c r="AC203" s="318"/>
      <c r="AD203" s="318"/>
    </row>
    <row r="204" ht="15.75" customHeight="1">
      <c r="AC204" s="318"/>
      <c r="AD204" s="318"/>
    </row>
    <row r="205" ht="15.75" customHeight="1">
      <c r="AC205" s="318"/>
      <c r="AD205" s="318"/>
    </row>
    <row r="206" ht="15.75" customHeight="1">
      <c r="AC206" s="318"/>
      <c r="AD206" s="318"/>
    </row>
    <row r="207" ht="15.75" customHeight="1">
      <c r="AC207" s="318"/>
      <c r="AD207" s="318"/>
    </row>
    <row r="208" ht="15.75" customHeight="1">
      <c r="AC208" s="318"/>
      <c r="AD208" s="318"/>
    </row>
    <row r="209" ht="15.75" customHeight="1">
      <c r="AC209" s="318"/>
      <c r="AD209" s="318"/>
    </row>
    <row r="210" ht="15.75" customHeight="1">
      <c r="AC210" s="318"/>
      <c r="AD210" s="318"/>
    </row>
    <row r="211" ht="15.75" customHeight="1">
      <c r="AC211" s="318"/>
      <c r="AD211" s="318"/>
    </row>
    <row r="212" ht="15.75" customHeight="1">
      <c r="AC212" s="318"/>
      <c r="AD212" s="318"/>
    </row>
    <row r="213" ht="15.75" customHeight="1">
      <c r="AC213" s="318"/>
      <c r="AD213" s="318"/>
    </row>
    <row r="214" ht="15.75" customHeight="1">
      <c r="AC214" s="318"/>
      <c r="AD214" s="318"/>
    </row>
    <row r="215" ht="15.75" customHeight="1">
      <c r="AC215" s="318"/>
      <c r="AD215" s="318"/>
    </row>
    <row r="216" ht="15.75" customHeight="1">
      <c r="AC216" s="318"/>
      <c r="AD216" s="318"/>
    </row>
    <row r="217" ht="15.75" customHeight="1">
      <c r="AC217" s="318"/>
      <c r="AD217" s="318"/>
    </row>
    <row r="218" ht="15.75" customHeight="1">
      <c r="AC218" s="318"/>
      <c r="AD218" s="318"/>
    </row>
    <row r="219" ht="15.75" customHeight="1">
      <c r="AC219" s="318"/>
      <c r="AD219" s="318"/>
    </row>
    <row r="220" ht="15.75" customHeight="1">
      <c r="AC220" s="318"/>
      <c r="AD220" s="318"/>
    </row>
    <row r="221" ht="15.75" customHeight="1">
      <c r="AC221" s="318"/>
      <c r="AD221" s="318"/>
    </row>
    <row r="222" ht="15.75" customHeight="1">
      <c r="AC222" s="318"/>
      <c r="AD222" s="318"/>
    </row>
    <row r="223" ht="15.75" customHeight="1">
      <c r="AC223" s="318"/>
      <c r="AD223" s="318"/>
    </row>
    <row r="224" ht="15.75" customHeight="1">
      <c r="AC224" s="318"/>
      <c r="AD224" s="318"/>
    </row>
    <row r="225" ht="15.75" customHeight="1">
      <c r="AC225" s="318"/>
      <c r="AD225" s="318"/>
    </row>
    <row r="226" ht="15.75" customHeight="1">
      <c r="AC226" s="318"/>
      <c r="AD226" s="318"/>
    </row>
    <row r="227" ht="15.75" customHeight="1">
      <c r="AC227" s="318"/>
      <c r="AD227" s="318"/>
    </row>
    <row r="228" ht="15.75" customHeight="1">
      <c r="AC228" s="318"/>
      <c r="AD228" s="318"/>
    </row>
    <row r="229" ht="15.75" customHeight="1">
      <c r="AC229" s="318"/>
      <c r="AD229" s="318"/>
    </row>
    <row r="230" ht="15.75" customHeight="1">
      <c r="AC230" s="318"/>
      <c r="AD230" s="318"/>
    </row>
    <row r="231" ht="15.75" customHeight="1">
      <c r="AC231" s="318"/>
      <c r="AD231" s="318"/>
    </row>
    <row r="232" ht="15.75" customHeight="1">
      <c r="AC232" s="318"/>
      <c r="AD232" s="318"/>
    </row>
    <row r="233" ht="15.75" customHeight="1">
      <c r="AC233" s="318"/>
      <c r="AD233" s="318"/>
    </row>
    <row r="234" ht="15.75" customHeight="1">
      <c r="AC234" s="318"/>
      <c r="AD234" s="318"/>
    </row>
    <row r="235" ht="15.75" customHeight="1">
      <c r="AC235" s="318"/>
      <c r="AD235" s="318"/>
    </row>
    <row r="236" ht="15.75" customHeight="1">
      <c r="AC236" s="318"/>
      <c r="AD236" s="318"/>
    </row>
    <row r="237" ht="15.75" customHeight="1">
      <c r="AC237" s="318"/>
      <c r="AD237" s="318"/>
    </row>
    <row r="238" ht="15.75" customHeight="1">
      <c r="AC238" s="318"/>
      <c r="AD238" s="318"/>
    </row>
    <row r="239" ht="15.75" customHeight="1">
      <c r="AC239" s="318"/>
      <c r="AD239" s="318"/>
    </row>
    <row r="240" ht="15.75" customHeight="1">
      <c r="AC240" s="318"/>
      <c r="AD240" s="318"/>
    </row>
    <row r="241" ht="15.75" customHeight="1">
      <c r="AC241" s="318"/>
      <c r="AD241" s="318"/>
    </row>
    <row r="242" ht="15.75" customHeight="1">
      <c r="AC242" s="318"/>
      <c r="AD242" s="318"/>
    </row>
    <row r="243" ht="15.75" customHeight="1">
      <c r="AC243" s="318"/>
      <c r="AD243" s="318"/>
    </row>
    <row r="244" ht="15.75" customHeight="1">
      <c r="AC244" s="318"/>
      <c r="AD244" s="318"/>
    </row>
    <row r="245" ht="15.75" customHeight="1">
      <c r="AC245" s="318"/>
      <c r="AD245" s="318"/>
    </row>
    <row r="246" ht="15.75" customHeight="1">
      <c r="AC246" s="318"/>
      <c r="AD246" s="318"/>
    </row>
    <row r="247" ht="15.75" customHeight="1">
      <c r="AC247" s="318"/>
      <c r="AD247" s="318"/>
    </row>
    <row r="248" ht="15.75" customHeight="1">
      <c r="AC248" s="318"/>
      <c r="AD248" s="318"/>
    </row>
    <row r="249" ht="15.75" customHeight="1">
      <c r="AC249" s="318"/>
      <c r="AD249" s="318"/>
    </row>
    <row r="250" ht="15.75" customHeight="1">
      <c r="AC250" s="318"/>
      <c r="AD250" s="318"/>
    </row>
    <row r="251" ht="15.75" customHeight="1">
      <c r="AC251" s="318"/>
      <c r="AD251" s="318"/>
    </row>
    <row r="252" ht="15.75" customHeight="1">
      <c r="AC252" s="318"/>
      <c r="AD252" s="318"/>
    </row>
    <row r="253" ht="15.75" customHeight="1">
      <c r="AC253" s="318"/>
      <c r="AD253" s="318"/>
    </row>
    <row r="254" ht="15.75" customHeight="1">
      <c r="AC254" s="318"/>
      <c r="AD254" s="318"/>
    </row>
    <row r="255" ht="15.75" customHeight="1">
      <c r="AC255" s="318"/>
      <c r="AD255" s="318"/>
    </row>
    <row r="256" ht="15.75" customHeight="1">
      <c r="AC256" s="318"/>
      <c r="AD256" s="318"/>
    </row>
    <row r="257" ht="15.75" customHeight="1">
      <c r="AC257" s="318"/>
      <c r="AD257" s="318"/>
    </row>
    <row r="258" ht="15.75" customHeight="1">
      <c r="AC258" s="318"/>
      <c r="AD258" s="318"/>
    </row>
    <row r="259" ht="15.75" customHeight="1">
      <c r="AC259" s="318"/>
      <c r="AD259" s="318"/>
    </row>
    <row r="260" ht="15.75" customHeight="1">
      <c r="AC260" s="318"/>
      <c r="AD260" s="318"/>
    </row>
    <row r="261" ht="15.75" customHeight="1">
      <c r="AC261" s="318"/>
      <c r="AD261" s="318"/>
    </row>
    <row r="262" ht="15.75" customHeight="1">
      <c r="AC262" s="318"/>
      <c r="AD262" s="318"/>
    </row>
    <row r="263" ht="15.75" customHeight="1">
      <c r="AC263" s="318"/>
      <c r="AD263" s="318"/>
    </row>
    <row r="264" ht="15.75" customHeight="1">
      <c r="AC264" s="318"/>
      <c r="AD264" s="318"/>
    </row>
    <row r="265" ht="15.75" customHeight="1">
      <c r="AC265" s="318"/>
      <c r="AD265" s="318"/>
    </row>
    <row r="266" ht="15.75" customHeight="1">
      <c r="AC266" s="318"/>
      <c r="AD266" s="318"/>
    </row>
    <row r="267" ht="15.75" customHeight="1">
      <c r="AC267" s="318"/>
      <c r="AD267" s="318"/>
    </row>
    <row r="268" ht="15.75" customHeight="1">
      <c r="AC268" s="318"/>
      <c r="AD268" s="318"/>
    </row>
    <row r="269" ht="15.75" customHeight="1">
      <c r="AC269" s="318"/>
      <c r="AD269" s="318"/>
    </row>
    <row r="270" ht="15.75" customHeight="1">
      <c r="AC270" s="318"/>
      <c r="AD270" s="318"/>
    </row>
    <row r="271" ht="15.75" customHeight="1">
      <c r="AC271" s="318"/>
      <c r="AD271" s="318"/>
    </row>
    <row r="272" ht="15.75" customHeight="1">
      <c r="AC272" s="318"/>
      <c r="AD272" s="318"/>
    </row>
    <row r="273" ht="15.75" customHeight="1">
      <c r="AC273" s="318"/>
      <c r="AD273" s="318"/>
    </row>
    <row r="274" ht="15.75" customHeight="1">
      <c r="AC274" s="318"/>
      <c r="AD274" s="318"/>
    </row>
    <row r="275" ht="15.75" customHeight="1">
      <c r="AC275" s="318"/>
      <c r="AD275" s="318"/>
    </row>
    <row r="276" ht="15.75" customHeight="1">
      <c r="AC276" s="318"/>
      <c r="AD276" s="318"/>
    </row>
    <row r="277" ht="15.75" customHeight="1">
      <c r="AC277" s="318"/>
      <c r="AD277" s="318"/>
    </row>
    <row r="278" ht="15.75" customHeight="1">
      <c r="AC278" s="318"/>
      <c r="AD278" s="318"/>
    </row>
    <row r="279" ht="15.75" customHeight="1">
      <c r="AC279" s="318"/>
      <c r="AD279" s="318"/>
    </row>
    <row r="280" ht="15.75" customHeight="1">
      <c r="AC280" s="318"/>
      <c r="AD280" s="318"/>
    </row>
    <row r="281" ht="15.75" customHeight="1">
      <c r="AC281" s="318"/>
      <c r="AD281" s="318"/>
    </row>
    <row r="282" ht="15.75" customHeight="1">
      <c r="AC282" s="318"/>
      <c r="AD282" s="318"/>
    </row>
    <row r="283" ht="15.75" customHeight="1">
      <c r="AC283" s="318"/>
      <c r="AD283" s="318"/>
    </row>
    <row r="284" ht="15.75" customHeight="1">
      <c r="AC284" s="318"/>
      <c r="AD284" s="318"/>
    </row>
    <row r="285" ht="15.75" customHeight="1">
      <c r="AC285" s="318"/>
      <c r="AD285" s="318"/>
    </row>
    <row r="286" ht="15.75" customHeight="1">
      <c r="AC286" s="318"/>
      <c r="AD286" s="318"/>
    </row>
    <row r="287" ht="15.75" customHeight="1">
      <c r="AC287" s="318"/>
      <c r="AD287" s="318"/>
    </row>
    <row r="288" ht="15.75" customHeight="1">
      <c r="AC288" s="318"/>
      <c r="AD288" s="318"/>
    </row>
    <row r="289" ht="15.75" customHeight="1">
      <c r="AC289" s="318"/>
      <c r="AD289" s="318"/>
    </row>
    <row r="290" ht="15.75" customHeight="1">
      <c r="AC290" s="318"/>
      <c r="AD290" s="318"/>
    </row>
    <row r="291" ht="15.75" customHeight="1">
      <c r="AC291" s="318"/>
      <c r="AD291" s="318"/>
    </row>
    <row r="292" ht="15.75" customHeight="1">
      <c r="AC292" s="318"/>
      <c r="AD292" s="318"/>
    </row>
    <row r="293" ht="15.75" customHeight="1">
      <c r="AC293" s="318"/>
      <c r="AD293" s="318"/>
    </row>
    <row r="294" ht="15.75" customHeight="1">
      <c r="AC294" s="318"/>
      <c r="AD294" s="318"/>
    </row>
    <row r="295" ht="15.75" customHeight="1">
      <c r="AC295" s="318"/>
      <c r="AD295" s="318"/>
    </row>
    <row r="296" ht="15.75" customHeight="1">
      <c r="AC296" s="318"/>
      <c r="AD296" s="318"/>
    </row>
    <row r="297" ht="15.75" customHeight="1">
      <c r="AC297" s="318"/>
      <c r="AD297" s="318"/>
    </row>
    <row r="298" ht="15.75" customHeight="1">
      <c r="AC298" s="318"/>
      <c r="AD298" s="318"/>
    </row>
    <row r="299" ht="15.75" customHeight="1">
      <c r="AC299" s="318"/>
      <c r="AD299" s="318"/>
    </row>
    <row r="300" ht="15.75" customHeight="1">
      <c r="AC300" s="318"/>
      <c r="AD300" s="318"/>
    </row>
    <row r="301" ht="15.75" customHeight="1">
      <c r="AC301" s="318"/>
      <c r="AD301" s="318"/>
    </row>
    <row r="302" ht="15.75" customHeight="1">
      <c r="AC302" s="318"/>
      <c r="AD302" s="318"/>
    </row>
    <row r="303" ht="15.75" customHeight="1">
      <c r="AC303" s="318"/>
      <c r="AD303" s="318"/>
    </row>
    <row r="304" ht="15.75" customHeight="1">
      <c r="AC304" s="318"/>
      <c r="AD304" s="318"/>
    </row>
    <row r="305" ht="15.75" customHeight="1">
      <c r="AC305" s="318"/>
      <c r="AD305" s="318"/>
    </row>
    <row r="306" ht="15.75" customHeight="1">
      <c r="AC306" s="318"/>
      <c r="AD306" s="318"/>
    </row>
    <row r="307" ht="15.75" customHeight="1">
      <c r="AC307" s="318"/>
      <c r="AD307" s="318"/>
    </row>
    <row r="308" ht="15.75" customHeight="1">
      <c r="AC308" s="318"/>
      <c r="AD308" s="318"/>
    </row>
    <row r="309" ht="15.75" customHeight="1">
      <c r="AC309" s="318"/>
      <c r="AD309" s="318"/>
    </row>
    <row r="310" ht="15.75" customHeight="1">
      <c r="AC310" s="318"/>
      <c r="AD310" s="318"/>
    </row>
    <row r="311" ht="15.75" customHeight="1">
      <c r="AC311" s="318"/>
      <c r="AD311" s="318"/>
    </row>
    <row r="312" ht="15.75" customHeight="1">
      <c r="AC312" s="318"/>
      <c r="AD312" s="318"/>
    </row>
    <row r="313" ht="15.75" customHeight="1">
      <c r="AC313" s="318"/>
      <c r="AD313" s="318"/>
    </row>
    <row r="314" ht="15.75" customHeight="1">
      <c r="AC314" s="318"/>
      <c r="AD314" s="318"/>
    </row>
    <row r="315" ht="15.75" customHeight="1">
      <c r="AC315" s="318"/>
      <c r="AD315" s="318"/>
    </row>
    <row r="316" ht="15.75" customHeight="1">
      <c r="AC316" s="318"/>
      <c r="AD316" s="318"/>
    </row>
    <row r="317" ht="15.75" customHeight="1">
      <c r="AC317" s="318"/>
      <c r="AD317" s="318"/>
    </row>
    <row r="318" ht="15.75" customHeight="1">
      <c r="AC318" s="318"/>
      <c r="AD318" s="318"/>
    </row>
    <row r="319" ht="15.75" customHeight="1">
      <c r="AC319" s="318"/>
      <c r="AD319" s="318"/>
    </row>
    <row r="320" ht="15.75" customHeight="1">
      <c r="AC320" s="318"/>
      <c r="AD320" s="318"/>
    </row>
    <row r="321" ht="15.75" customHeight="1">
      <c r="AC321" s="318"/>
      <c r="AD321" s="318"/>
    </row>
    <row r="322" ht="15.75" customHeight="1">
      <c r="AC322" s="318"/>
      <c r="AD322" s="318"/>
    </row>
    <row r="323" ht="15.75" customHeight="1">
      <c r="AC323" s="318"/>
      <c r="AD323" s="318"/>
    </row>
    <row r="324" ht="15.75" customHeight="1">
      <c r="AC324" s="318"/>
      <c r="AD324" s="318"/>
    </row>
    <row r="325" ht="15.75" customHeight="1">
      <c r="AC325" s="318"/>
      <c r="AD325" s="318"/>
    </row>
    <row r="326" ht="15.75" customHeight="1">
      <c r="AC326" s="318"/>
      <c r="AD326" s="318"/>
    </row>
    <row r="327" ht="15.75" customHeight="1">
      <c r="AC327" s="318"/>
      <c r="AD327" s="318"/>
    </row>
    <row r="328" ht="15.75" customHeight="1">
      <c r="AC328" s="318"/>
      <c r="AD328" s="318"/>
    </row>
    <row r="329" ht="15.75" customHeight="1">
      <c r="AC329" s="318"/>
      <c r="AD329" s="318"/>
    </row>
    <row r="330" ht="15.75" customHeight="1">
      <c r="AC330" s="318"/>
      <c r="AD330" s="318"/>
    </row>
    <row r="331" ht="15.75" customHeight="1">
      <c r="AC331" s="318"/>
      <c r="AD331" s="318"/>
    </row>
    <row r="332" ht="15.75" customHeight="1">
      <c r="AC332" s="318"/>
      <c r="AD332" s="318"/>
    </row>
    <row r="333" ht="15.75" customHeight="1">
      <c r="AC333" s="318"/>
      <c r="AD333" s="318"/>
    </row>
    <row r="334" ht="15.75" customHeight="1">
      <c r="AC334" s="318"/>
      <c r="AD334" s="318"/>
    </row>
    <row r="335" ht="15.75" customHeight="1">
      <c r="AC335" s="318"/>
      <c r="AD335" s="318"/>
    </row>
    <row r="336" ht="15.75" customHeight="1">
      <c r="AC336" s="318"/>
      <c r="AD336" s="318"/>
    </row>
    <row r="337" ht="15.75" customHeight="1">
      <c r="AC337" s="318"/>
      <c r="AD337" s="318"/>
    </row>
    <row r="338" ht="15.75" customHeight="1">
      <c r="AC338" s="318"/>
      <c r="AD338" s="318"/>
    </row>
    <row r="339" ht="15.75" customHeight="1">
      <c r="AC339" s="318"/>
      <c r="AD339" s="318"/>
    </row>
    <row r="340" ht="15.75" customHeight="1">
      <c r="AC340" s="318"/>
      <c r="AD340" s="318"/>
    </row>
    <row r="341" ht="15.75" customHeight="1">
      <c r="AC341" s="318"/>
      <c r="AD341" s="318"/>
    </row>
    <row r="342" ht="15.75" customHeight="1">
      <c r="AC342" s="318"/>
      <c r="AD342" s="318"/>
    </row>
    <row r="343" ht="15.75" customHeight="1">
      <c r="AC343" s="318"/>
      <c r="AD343" s="318"/>
    </row>
    <row r="344" ht="15.75" customHeight="1">
      <c r="AC344" s="318"/>
      <c r="AD344" s="318"/>
    </row>
    <row r="345" ht="15.75" customHeight="1">
      <c r="AC345" s="318"/>
      <c r="AD345" s="318"/>
    </row>
    <row r="346" ht="15.75" customHeight="1">
      <c r="AC346" s="318"/>
      <c r="AD346" s="318"/>
    </row>
    <row r="347" ht="15.75" customHeight="1">
      <c r="AC347" s="318"/>
      <c r="AD347" s="318"/>
    </row>
    <row r="348" ht="15.75" customHeight="1">
      <c r="AC348" s="318"/>
      <c r="AD348" s="318"/>
    </row>
    <row r="349" ht="15.75" customHeight="1">
      <c r="AC349" s="318"/>
      <c r="AD349" s="318"/>
    </row>
    <row r="350" ht="15.75" customHeight="1">
      <c r="AC350" s="318"/>
      <c r="AD350" s="318"/>
    </row>
    <row r="351" ht="15.75" customHeight="1">
      <c r="AC351" s="318"/>
      <c r="AD351" s="318"/>
    </row>
    <row r="352" ht="15.75" customHeight="1">
      <c r="AC352" s="318"/>
      <c r="AD352" s="318"/>
    </row>
    <row r="353" ht="15.75" customHeight="1">
      <c r="AC353" s="318"/>
      <c r="AD353" s="318"/>
    </row>
    <row r="354" ht="15.75" customHeight="1">
      <c r="AC354" s="318"/>
      <c r="AD354" s="318"/>
    </row>
    <row r="355" ht="15.75" customHeight="1">
      <c r="AC355" s="318"/>
      <c r="AD355" s="318"/>
    </row>
    <row r="356" ht="15.75" customHeight="1">
      <c r="AC356" s="318"/>
      <c r="AD356" s="318"/>
    </row>
    <row r="357" ht="15.75" customHeight="1">
      <c r="AC357" s="318"/>
      <c r="AD357" s="318"/>
    </row>
    <row r="358" ht="15.75" customHeight="1">
      <c r="AC358" s="318"/>
      <c r="AD358" s="318"/>
    </row>
    <row r="359" ht="15.75" customHeight="1">
      <c r="AC359" s="318"/>
      <c r="AD359" s="318"/>
    </row>
    <row r="360" ht="15.75" customHeight="1">
      <c r="AC360" s="318"/>
      <c r="AD360" s="318"/>
    </row>
    <row r="361" ht="15.75" customHeight="1">
      <c r="AC361" s="318"/>
      <c r="AD361" s="318"/>
    </row>
    <row r="362" ht="15.75" customHeight="1">
      <c r="AC362" s="318"/>
      <c r="AD362" s="318"/>
    </row>
    <row r="363" ht="15.75" customHeight="1">
      <c r="AC363" s="318"/>
      <c r="AD363" s="318"/>
    </row>
    <row r="364" ht="15.75" customHeight="1">
      <c r="AC364" s="318"/>
      <c r="AD364" s="318"/>
    </row>
    <row r="365" ht="15.75" customHeight="1">
      <c r="AC365" s="318"/>
      <c r="AD365" s="318"/>
    </row>
    <row r="366" ht="15.75" customHeight="1">
      <c r="AC366" s="318"/>
      <c r="AD366" s="318"/>
    </row>
    <row r="367" ht="15.75" customHeight="1">
      <c r="AC367" s="318"/>
      <c r="AD367" s="318"/>
    </row>
    <row r="368" ht="15.75" customHeight="1">
      <c r="AC368" s="318"/>
      <c r="AD368" s="318"/>
    </row>
    <row r="369" ht="15.75" customHeight="1">
      <c r="AC369" s="318"/>
      <c r="AD369" s="318"/>
    </row>
    <row r="370" ht="15.75" customHeight="1">
      <c r="AC370" s="318"/>
      <c r="AD370" s="318"/>
    </row>
    <row r="371" ht="15.75" customHeight="1">
      <c r="AC371" s="318"/>
      <c r="AD371" s="318"/>
    </row>
    <row r="372" ht="15.75" customHeight="1">
      <c r="AC372" s="318"/>
      <c r="AD372" s="318"/>
    </row>
    <row r="373" ht="15.75" customHeight="1">
      <c r="AC373" s="318"/>
      <c r="AD373" s="318"/>
    </row>
    <row r="374" ht="15.75" customHeight="1">
      <c r="AC374" s="318"/>
      <c r="AD374" s="318"/>
    </row>
    <row r="375" ht="15.75" customHeight="1">
      <c r="AC375" s="318"/>
      <c r="AD375" s="318"/>
    </row>
    <row r="376" ht="15.75" customHeight="1">
      <c r="AC376" s="318"/>
      <c r="AD376" s="318"/>
    </row>
    <row r="377" ht="15.75" customHeight="1">
      <c r="AC377" s="318"/>
      <c r="AD377" s="318"/>
    </row>
    <row r="378" ht="15.75" customHeight="1">
      <c r="AC378" s="318"/>
      <c r="AD378" s="318"/>
    </row>
    <row r="379" ht="15.75" customHeight="1">
      <c r="AC379" s="318"/>
      <c r="AD379" s="318"/>
    </row>
    <row r="380" ht="15.75" customHeight="1">
      <c r="AC380" s="318"/>
      <c r="AD380" s="318"/>
    </row>
    <row r="381" ht="15.75" customHeight="1">
      <c r="AC381" s="318"/>
      <c r="AD381" s="318"/>
    </row>
    <row r="382" ht="15.75" customHeight="1">
      <c r="AC382" s="318"/>
      <c r="AD382" s="318"/>
    </row>
    <row r="383" ht="15.75" customHeight="1">
      <c r="AC383" s="318"/>
      <c r="AD383" s="318"/>
    </row>
    <row r="384" ht="15.75" customHeight="1">
      <c r="AC384" s="318"/>
      <c r="AD384" s="318"/>
    </row>
    <row r="385" ht="15.75" customHeight="1">
      <c r="AC385" s="318"/>
      <c r="AD385" s="318"/>
    </row>
    <row r="386" ht="15.75" customHeight="1">
      <c r="AC386" s="318"/>
      <c r="AD386" s="318"/>
    </row>
    <row r="387" ht="15.75" customHeight="1">
      <c r="AC387" s="318"/>
      <c r="AD387" s="318"/>
    </row>
    <row r="388" ht="15.75" customHeight="1">
      <c r="AC388" s="318"/>
      <c r="AD388" s="318"/>
    </row>
    <row r="389" ht="15.75" customHeight="1">
      <c r="AC389" s="318"/>
      <c r="AD389" s="318"/>
    </row>
    <row r="390" ht="15.75" customHeight="1">
      <c r="AC390" s="318"/>
      <c r="AD390" s="318"/>
    </row>
    <row r="391" ht="15.75" customHeight="1">
      <c r="AC391" s="318"/>
      <c r="AD391" s="318"/>
    </row>
    <row r="392" ht="15.75" customHeight="1">
      <c r="AC392" s="318"/>
      <c r="AD392" s="318"/>
    </row>
    <row r="393" ht="15.75" customHeight="1">
      <c r="AC393" s="318"/>
      <c r="AD393" s="318"/>
    </row>
    <row r="394" ht="15.75" customHeight="1">
      <c r="AC394" s="318"/>
      <c r="AD394" s="318"/>
    </row>
    <row r="395" ht="15.75" customHeight="1">
      <c r="AC395" s="318"/>
      <c r="AD395" s="318"/>
    </row>
    <row r="396" ht="15.75" customHeight="1">
      <c r="AC396" s="318"/>
      <c r="AD396" s="318"/>
    </row>
    <row r="397" ht="15.75" customHeight="1">
      <c r="AC397" s="318"/>
      <c r="AD397" s="318"/>
    </row>
    <row r="398" ht="15.75" customHeight="1">
      <c r="AC398" s="318"/>
      <c r="AD398" s="318"/>
    </row>
    <row r="399" ht="15.75" customHeight="1">
      <c r="AC399" s="318"/>
      <c r="AD399" s="318"/>
    </row>
    <row r="400" ht="15.75" customHeight="1">
      <c r="AC400" s="318"/>
      <c r="AD400" s="318"/>
    </row>
    <row r="401" ht="15.75" customHeight="1">
      <c r="AC401" s="318"/>
      <c r="AD401" s="318"/>
    </row>
    <row r="402" ht="15.75" customHeight="1">
      <c r="AC402" s="318"/>
      <c r="AD402" s="318"/>
    </row>
    <row r="403" ht="15.75" customHeight="1">
      <c r="AC403" s="318"/>
      <c r="AD403" s="318"/>
    </row>
    <row r="404" ht="15.75" customHeight="1">
      <c r="AC404" s="318"/>
      <c r="AD404" s="318"/>
    </row>
    <row r="405" ht="15.75" customHeight="1">
      <c r="AC405" s="318"/>
      <c r="AD405" s="318"/>
    </row>
    <row r="406" ht="15.75" customHeight="1">
      <c r="AC406" s="318"/>
      <c r="AD406" s="318"/>
    </row>
    <row r="407" ht="15.75" customHeight="1">
      <c r="AC407" s="318"/>
      <c r="AD407" s="318"/>
    </row>
    <row r="408" ht="15.75" customHeight="1">
      <c r="AC408" s="318"/>
      <c r="AD408" s="318"/>
    </row>
    <row r="409" ht="15.75" customHeight="1">
      <c r="AC409" s="318"/>
      <c r="AD409" s="318"/>
    </row>
    <row r="410" ht="15.75" customHeight="1">
      <c r="AC410" s="318"/>
      <c r="AD410" s="318"/>
    </row>
    <row r="411" ht="15.75" customHeight="1">
      <c r="AC411" s="318"/>
      <c r="AD411" s="318"/>
    </row>
    <row r="412" ht="15.75" customHeight="1">
      <c r="AC412" s="318"/>
      <c r="AD412" s="318"/>
    </row>
    <row r="413" ht="15.75" customHeight="1">
      <c r="AC413" s="318"/>
      <c r="AD413" s="318"/>
    </row>
    <row r="414" ht="15.75" customHeight="1">
      <c r="AC414" s="318"/>
      <c r="AD414" s="318"/>
    </row>
    <row r="415" ht="15.75" customHeight="1">
      <c r="AC415" s="318"/>
      <c r="AD415" s="318"/>
    </row>
    <row r="416" ht="15.75" customHeight="1">
      <c r="AC416" s="318"/>
      <c r="AD416" s="318"/>
    </row>
    <row r="417" ht="15.75" customHeight="1">
      <c r="AC417" s="318"/>
      <c r="AD417" s="318"/>
    </row>
    <row r="418" ht="15.75" customHeight="1">
      <c r="AC418" s="318"/>
      <c r="AD418" s="318"/>
    </row>
    <row r="419" ht="15.75" customHeight="1">
      <c r="AC419" s="318"/>
      <c r="AD419" s="318"/>
    </row>
    <row r="420" ht="15.75" customHeight="1">
      <c r="AC420" s="318"/>
      <c r="AD420" s="318"/>
    </row>
    <row r="421" ht="15.75" customHeight="1">
      <c r="AC421" s="318"/>
      <c r="AD421" s="318"/>
    </row>
    <row r="422" ht="15.75" customHeight="1">
      <c r="AC422" s="318"/>
      <c r="AD422" s="318"/>
    </row>
    <row r="423" ht="15.75" customHeight="1">
      <c r="AC423" s="318"/>
      <c r="AD423" s="318"/>
    </row>
    <row r="424" ht="15.75" customHeight="1">
      <c r="AC424" s="318"/>
      <c r="AD424" s="318"/>
    </row>
    <row r="425" ht="15.75" customHeight="1">
      <c r="AC425" s="318"/>
      <c r="AD425" s="318"/>
    </row>
    <row r="426" ht="15.75" customHeight="1">
      <c r="AC426" s="318"/>
      <c r="AD426" s="318"/>
    </row>
    <row r="427" ht="15.75" customHeight="1">
      <c r="AC427" s="318"/>
      <c r="AD427" s="318"/>
    </row>
    <row r="428" ht="15.75" customHeight="1">
      <c r="AC428" s="318"/>
      <c r="AD428" s="318"/>
    </row>
    <row r="429" ht="15.75" customHeight="1">
      <c r="AC429" s="318"/>
      <c r="AD429" s="318"/>
    </row>
    <row r="430" ht="15.75" customHeight="1">
      <c r="AC430" s="318"/>
      <c r="AD430" s="318"/>
    </row>
    <row r="431" ht="15.75" customHeight="1">
      <c r="AC431" s="318"/>
      <c r="AD431" s="318"/>
    </row>
    <row r="432" ht="15.75" customHeight="1">
      <c r="AC432" s="318"/>
      <c r="AD432" s="318"/>
    </row>
    <row r="433" ht="15.75" customHeight="1">
      <c r="AC433" s="318"/>
      <c r="AD433" s="318"/>
    </row>
    <row r="434" ht="15.75" customHeight="1">
      <c r="AC434" s="318"/>
      <c r="AD434" s="318"/>
    </row>
    <row r="435" ht="15.75" customHeight="1">
      <c r="AC435" s="318"/>
      <c r="AD435" s="318"/>
    </row>
    <row r="436" ht="15.75" customHeight="1">
      <c r="AC436" s="318"/>
      <c r="AD436" s="318"/>
    </row>
    <row r="437" ht="15.75" customHeight="1">
      <c r="AC437" s="318"/>
      <c r="AD437" s="318"/>
    </row>
    <row r="438" ht="15.75" customHeight="1">
      <c r="AC438" s="318"/>
      <c r="AD438" s="318"/>
    </row>
    <row r="439" ht="15.75" customHeight="1">
      <c r="AC439" s="318"/>
      <c r="AD439" s="318"/>
    </row>
    <row r="440" ht="15.75" customHeight="1">
      <c r="AC440" s="318"/>
      <c r="AD440" s="318"/>
    </row>
    <row r="441" ht="15.75" customHeight="1">
      <c r="AC441" s="318"/>
      <c r="AD441" s="318"/>
    </row>
    <row r="442" ht="15.75" customHeight="1">
      <c r="AC442" s="318"/>
      <c r="AD442" s="318"/>
    </row>
    <row r="443" ht="15.75" customHeight="1">
      <c r="AC443" s="318"/>
      <c r="AD443" s="318"/>
    </row>
    <row r="444" ht="15.75" customHeight="1">
      <c r="AC444" s="318"/>
      <c r="AD444" s="318"/>
    </row>
    <row r="445" ht="15.75" customHeight="1">
      <c r="AC445" s="318"/>
      <c r="AD445" s="318"/>
    </row>
    <row r="446" ht="15.75" customHeight="1">
      <c r="AC446" s="318"/>
      <c r="AD446" s="318"/>
    </row>
    <row r="447" ht="15.75" customHeight="1">
      <c r="AC447" s="318"/>
      <c r="AD447" s="318"/>
    </row>
    <row r="448" ht="15.75" customHeight="1">
      <c r="AC448" s="318"/>
      <c r="AD448" s="318"/>
    </row>
    <row r="449" ht="15.75" customHeight="1">
      <c r="AC449" s="318"/>
      <c r="AD449" s="318"/>
    </row>
    <row r="450" ht="15.75" customHeight="1">
      <c r="AC450" s="318"/>
      <c r="AD450" s="318"/>
    </row>
    <row r="451" ht="15.75" customHeight="1">
      <c r="AC451" s="318"/>
      <c r="AD451" s="318"/>
    </row>
    <row r="452" ht="15.75" customHeight="1">
      <c r="AC452" s="318"/>
      <c r="AD452" s="318"/>
    </row>
    <row r="453" ht="15.75" customHeight="1">
      <c r="AC453" s="318"/>
      <c r="AD453" s="318"/>
    </row>
    <row r="454" ht="15.75" customHeight="1">
      <c r="AC454" s="318"/>
      <c r="AD454" s="318"/>
    </row>
    <row r="455" ht="15.75" customHeight="1">
      <c r="AC455" s="318"/>
      <c r="AD455" s="318"/>
    </row>
    <row r="456" ht="15.75" customHeight="1">
      <c r="AC456" s="318"/>
      <c r="AD456" s="318"/>
    </row>
    <row r="457" ht="15.75" customHeight="1">
      <c r="AC457" s="318"/>
      <c r="AD457" s="318"/>
    </row>
    <row r="458" ht="15.75" customHeight="1">
      <c r="AC458" s="318"/>
      <c r="AD458" s="318"/>
    </row>
    <row r="459" ht="15.75" customHeight="1">
      <c r="AC459" s="318"/>
      <c r="AD459" s="318"/>
    </row>
    <row r="460" ht="15.75" customHeight="1">
      <c r="AC460" s="318"/>
      <c r="AD460" s="318"/>
    </row>
    <row r="461" ht="15.75" customHeight="1">
      <c r="AC461" s="318"/>
      <c r="AD461" s="318"/>
    </row>
    <row r="462" ht="15.75" customHeight="1">
      <c r="AC462" s="318"/>
      <c r="AD462" s="318"/>
    </row>
    <row r="463" ht="15.75" customHeight="1">
      <c r="AC463" s="318"/>
      <c r="AD463" s="318"/>
    </row>
    <row r="464" ht="15.75" customHeight="1">
      <c r="AC464" s="318"/>
      <c r="AD464" s="318"/>
    </row>
    <row r="465" ht="15.75" customHeight="1">
      <c r="AC465" s="318"/>
      <c r="AD465" s="318"/>
    </row>
    <row r="466" ht="15.75" customHeight="1">
      <c r="AC466" s="318"/>
      <c r="AD466" s="318"/>
    </row>
    <row r="467" ht="15.75" customHeight="1">
      <c r="AC467" s="318"/>
      <c r="AD467" s="318"/>
    </row>
    <row r="468" ht="15.75" customHeight="1">
      <c r="AC468" s="318"/>
      <c r="AD468" s="318"/>
    </row>
    <row r="469" ht="15.75" customHeight="1">
      <c r="AC469" s="318"/>
      <c r="AD469" s="318"/>
    </row>
    <row r="470" ht="15.75" customHeight="1">
      <c r="AC470" s="318"/>
      <c r="AD470" s="318"/>
    </row>
    <row r="471" ht="15.75" customHeight="1">
      <c r="AC471" s="318"/>
      <c r="AD471" s="318"/>
    </row>
    <row r="472" ht="15.75" customHeight="1">
      <c r="AC472" s="318"/>
      <c r="AD472" s="318"/>
    </row>
    <row r="473" ht="15.75" customHeight="1">
      <c r="AC473" s="318"/>
      <c r="AD473" s="318"/>
    </row>
    <row r="474" ht="15.75" customHeight="1">
      <c r="AC474" s="318"/>
      <c r="AD474" s="318"/>
    </row>
    <row r="475" ht="15.75" customHeight="1">
      <c r="AC475" s="318"/>
      <c r="AD475" s="318"/>
    </row>
    <row r="476" ht="15.75" customHeight="1">
      <c r="AC476" s="318"/>
      <c r="AD476" s="318"/>
    </row>
    <row r="477" ht="15.75" customHeight="1">
      <c r="AC477" s="318"/>
      <c r="AD477" s="318"/>
    </row>
    <row r="478" ht="15.75" customHeight="1">
      <c r="AC478" s="318"/>
      <c r="AD478" s="318"/>
    </row>
    <row r="479" ht="15.75" customHeight="1">
      <c r="AC479" s="318"/>
      <c r="AD479" s="318"/>
    </row>
    <row r="480" ht="15.75" customHeight="1">
      <c r="AC480" s="318"/>
      <c r="AD480" s="318"/>
    </row>
    <row r="481" ht="15.75" customHeight="1">
      <c r="AC481" s="318"/>
      <c r="AD481" s="318"/>
    </row>
    <row r="482" ht="15.75" customHeight="1">
      <c r="AC482" s="318"/>
      <c r="AD482" s="318"/>
    </row>
    <row r="483" ht="15.75" customHeight="1">
      <c r="AC483" s="318"/>
      <c r="AD483" s="318"/>
    </row>
    <row r="484" ht="15.75" customHeight="1">
      <c r="AC484" s="318"/>
      <c r="AD484" s="318"/>
    </row>
    <row r="485" ht="15.75" customHeight="1">
      <c r="AC485" s="318"/>
      <c r="AD485" s="318"/>
    </row>
    <row r="486" ht="15.75" customHeight="1">
      <c r="AC486" s="318"/>
      <c r="AD486" s="318"/>
    </row>
    <row r="487" ht="15.75" customHeight="1">
      <c r="AC487" s="318"/>
      <c r="AD487" s="318"/>
    </row>
    <row r="488" ht="15.75" customHeight="1">
      <c r="AC488" s="318"/>
      <c r="AD488" s="318"/>
    </row>
    <row r="489" ht="15.75" customHeight="1">
      <c r="AC489" s="318"/>
      <c r="AD489" s="318"/>
    </row>
    <row r="490" ht="15.75" customHeight="1">
      <c r="AC490" s="318"/>
      <c r="AD490" s="318"/>
    </row>
    <row r="491" ht="15.75" customHeight="1">
      <c r="AC491" s="318"/>
      <c r="AD491" s="318"/>
    </row>
    <row r="492" ht="15.75" customHeight="1">
      <c r="AC492" s="318"/>
      <c r="AD492" s="318"/>
    </row>
    <row r="493" ht="15.75" customHeight="1">
      <c r="AC493" s="318"/>
      <c r="AD493" s="318"/>
    </row>
    <row r="494" ht="15.75" customHeight="1">
      <c r="AC494" s="318"/>
      <c r="AD494" s="318"/>
    </row>
    <row r="495" ht="15.75" customHeight="1">
      <c r="AC495" s="318"/>
      <c r="AD495" s="318"/>
    </row>
    <row r="496" ht="15.75" customHeight="1">
      <c r="AC496" s="318"/>
      <c r="AD496" s="318"/>
    </row>
    <row r="497" ht="15.75" customHeight="1">
      <c r="AC497" s="318"/>
      <c r="AD497" s="318"/>
    </row>
    <row r="498" ht="15.75" customHeight="1">
      <c r="AC498" s="318"/>
      <c r="AD498" s="318"/>
    </row>
    <row r="499" ht="15.75" customHeight="1">
      <c r="AC499" s="318"/>
      <c r="AD499" s="318"/>
    </row>
    <row r="500" ht="15.75" customHeight="1">
      <c r="AC500" s="318"/>
      <c r="AD500" s="318"/>
    </row>
    <row r="501" ht="15.75" customHeight="1">
      <c r="AC501" s="318"/>
      <c r="AD501" s="318"/>
    </row>
    <row r="502" ht="15.75" customHeight="1">
      <c r="AC502" s="318"/>
      <c r="AD502" s="318"/>
    </row>
    <row r="503" ht="15.75" customHeight="1">
      <c r="AC503" s="318"/>
      <c r="AD503" s="318"/>
    </row>
    <row r="504" ht="15.75" customHeight="1">
      <c r="AC504" s="318"/>
      <c r="AD504" s="318"/>
    </row>
    <row r="505" ht="15.75" customHeight="1">
      <c r="AC505" s="318"/>
      <c r="AD505" s="318"/>
    </row>
    <row r="506" ht="15.75" customHeight="1">
      <c r="AC506" s="318"/>
      <c r="AD506" s="318"/>
    </row>
    <row r="507" ht="15.75" customHeight="1">
      <c r="AC507" s="318"/>
      <c r="AD507" s="318"/>
    </row>
    <row r="508" ht="15.75" customHeight="1">
      <c r="AC508" s="318"/>
      <c r="AD508" s="318"/>
    </row>
    <row r="509" ht="15.75" customHeight="1">
      <c r="AC509" s="318"/>
      <c r="AD509" s="318"/>
    </row>
    <row r="510" ht="15.75" customHeight="1">
      <c r="AC510" s="318"/>
      <c r="AD510" s="318"/>
    </row>
    <row r="511" ht="15.75" customHeight="1">
      <c r="AC511" s="318"/>
      <c r="AD511" s="318"/>
    </row>
    <row r="512" ht="15.75" customHeight="1">
      <c r="AC512" s="318"/>
      <c r="AD512" s="318"/>
    </row>
    <row r="513" ht="15.75" customHeight="1">
      <c r="AC513" s="318"/>
      <c r="AD513" s="318"/>
    </row>
    <row r="514" ht="15.75" customHeight="1">
      <c r="AC514" s="318"/>
      <c r="AD514" s="318"/>
    </row>
    <row r="515" ht="15.75" customHeight="1">
      <c r="AC515" s="318"/>
      <c r="AD515" s="318"/>
    </row>
    <row r="516" ht="15.75" customHeight="1">
      <c r="AC516" s="318"/>
      <c r="AD516" s="318"/>
    </row>
    <row r="517" ht="15.75" customHeight="1">
      <c r="AC517" s="318"/>
      <c r="AD517" s="318"/>
    </row>
    <row r="518" ht="15.75" customHeight="1">
      <c r="AC518" s="318"/>
      <c r="AD518" s="318"/>
    </row>
    <row r="519" ht="15.75" customHeight="1">
      <c r="AC519" s="318"/>
      <c r="AD519" s="318"/>
    </row>
    <row r="520" ht="15.75" customHeight="1">
      <c r="AC520" s="318"/>
      <c r="AD520" s="318"/>
    </row>
    <row r="521" ht="15.75" customHeight="1">
      <c r="AC521" s="318"/>
      <c r="AD521" s="318"/>
    </row>
    <row r="522" ht="15.75" customHeight="1">
      <c r="AC522" s="318"/>
      <c r="AD522" s="318"/>
    </row>
    <row r="523" ht="15.75" customHeight="1">
      <c r="AC523" s="318"/>
      <c r="AD523" s="318"/>
    </row>
    <row r="524" ht="15.75" customHeight="1">
      <c r="AC524" s="318"/>
      <c r="AD524" s="318"/>
    </row>
    <row r="525" ht="15.75" customHeight="1">
      <c r="AC525" s="318"/>
      <c r="AD525" s="318"/>
    </row>
    <row r="526" ht="15.75" customHeight="1">
      <c r="AC526" s="318"/>
      <c r="AD526" s="318"/>
    </row>
    <row r="527" ht="15.75" customHeight="1">
      <c r="AC527" s="318"/>
      <c r="AD527" s="318"/>
    </row>
    <row r="528" ht="15.75" customHeight="1">
      <c r="AC528" s="318"/>
      <c r="AD528" s="318"/>
    </row>
    <row r="529" ht="15.75" customHeight="1">
      <c r="AC529" s="318"/>
      <c r="AD529" s="318"/>
    </row>
    <row r="530" ht="15.75" customHeight="1">
      <c r="AC530" s="318"/>
      <c r="AD530" s="318"/>
    </row>
    <row r="531" ht="15.75" customHeight="1">
      <c r="AC531" s="318"/>
      <c r="AD531" s="318"/>
    </row>
    <row r="532" ht="15.75" customHeight="1">
      <c r="AC532" s="318"/>
      <c r="AD532" s="318"/>
    </row>
    <row r="533" ht="15.75" customHeight="1">
      <c r="AC533" s="318"/>
      <c r="AD533" s="318"/>
    </row>
    <row r="534" ht="15.75" customHeight="1">
      <c r="AC534" s="318"/>
      <c r="AD534" s="318"/>
    </row>
    <row r="535" ht="15.75" customHeight="1">
      <c r="AC535" s="318"/>
      <c r="AD535" s="318"/>
    </row>
    <row r="536" ht="15.75" customHeight="1">
      <c r="AC536" s="318"/>
      <c r="AD536" s="318"/>
    </row>
    <row r="537" ht="15.75" customHeight="1">
      <c r="AC537" s="318"/>
      <c r="AD537" s="318"/>
    </row>
    <row r="538" ht="15.75" customHeight="1">
      <c r="AC538" s="318"/>
      <c r="AD538" s="318"/>
    </row>
    <row r="539" ht="15.75" customHeight="1">
      <c r="AC539" s="318"/>
      <c r="AD539" s="318"/>
    </row>
    <row r="540" ht="15.75" customHeight="1">
      <c r="AC540" s="318"/>
      <c r="AD540" s="318"/>
    </row>
    <row r="541" ht="15.75" customHeight="1">
      <c r="AC541" s="318"/>
      <c r="AD541" s="318"/>
    </row>
    <row r="542" ht="15.75" customHeight="1">
      <c r="AC542" s="318"/>
      <c r="AD542" s="318"/>
    </row>
    <row r="543" ht="15.75" customHeight="1">
      <c r="AC543" s="318"/>
      <c r="AD543" s="318"/>
    </row>
    <row r="544" ht="15.75" customHeight="1">
      <c r="AC544" s="318"/>
      <c r="AD544" s="318"/>
    </row>
    <row r="545" ht="15.75" customHeight="1">
      <c r="AC545" s="318"/>
      <c r="AD545" s="318"/>
    </row>
    <row r="546" ht="15.75" customHeight="1">
      <c r="AC546" s="318"/>
      <c r="AD546" s="318"/>
    </row>
    <row r="547" ht="15.75" customHeight="1">
      <c r="AC547" s="318"/>
      <c r="AD547" s="318"/>
    </row>
    <row r="548" ht="15.75" customHeight="1">
      <c r="AC548" s="318"/>
      <c r="AD548" s="318"/>
    </row>
    <row r="549" ht="15.75" customHeight="1">
      <c r="AC549" s="318"/>
      <c r="AD549" s="318"/>
    </row>
    <row r="550" ht="15.75" customHeight="1">
      <c r="AC550" s="318"/>
      <c r="AD550" s="318"/>
    </row>
    <row r="551" ht="15.75" customHeight="1">
      <c r="AC551" s="318"/>
      <c r="AD551" s="318"/>
    </row>
    <row r="552" ht="15.75" customHeight="1">
      <c r="AC552" s="318"/>
      <c r="AD552" s="318"/>
    </row>
    <row r="553" ht="15.75" customHeight="1">
      <c r="AC553" s="318"/>
      <c r="AD553" s="318"/>
    </row>
    <row r="554" ht="15.75" customHeight="1">
      <c r="AC554" s="318"/>
      <c r="AD554" s="318"/>
    </row>
    <row r="555" ht="15.75" customHeight="1">
      <c r="AC555" s="318"/>
      <c r="AD555" s="318"/>
    </row>
    <row r="556" ht="15.75" customHeight="1">
      <c r="AC556" s="318"/>
      <c r="AD556" s="318"/>
    </row>
    <row r="557" ht="15.75" customHeight="1">
      <c r="AC557" s="318"/>
      <c r="AD557" s="318"/>
    </row>
    <row r="558" ht="15.75" customHeight="1">
      <c r="AC558" s="318"/>
      <c r="AD558" s="318"/>
    </row>
    <row r="559" ht="15.75" customHeight="1">
      <c r="AC559" s="318"/>
      <c r="AD559" s="318"/>
    </row>
    <row r="560" ht="15.75" customHeight="1">
      <c r="AC560" s="318"/>
      <c r="AD560" s="318"/>
    </row>
    <row r="561" ht="15.75" customHeight="1">
      <c r="AC561" s="318"/>
      <c r="AD561" s="318"/>
    </row>
    <row r="562" ht="15.75" customHeight="1">
      <c r="AC562" s="318"/>
      <c r="AD562" s="318"/>
    </row>
    <row r="563" ht="15.75" customHeight="1">
      <c r="AC563" s="318"/>
      <c r="AD563" s="318"/>
    </row>
    <row r="564" ht="15.75" customHeight="1">
      <c r="AC564" s="318"/>
      <c r="AD564" s="318"/>
    </row>
    <row r="565" ht="15.75" customHeight="1">
      <c r="AC565" s="318"/>
      <c r="AD565" s="318"/>
    </row>
    <row r="566" ht="15.75" customHeight="1">
      <c r="AC566" s="318"/>
      <c r="AD566" s="318"/>
    </row>
    <row r="567" ht="15.75" customHeight="1">
      <c r="AC567" s="318"/>
      <c r="AD567" s="318"/>
    </row>
    <row r="568" ht="15.75" customHeight="1">
      <c r="AC568" s="318"/>
      <c r="AD568" s="318"/>
    </row>
    <row r="569" ht="15.75" customHeight="1">
      <c r="AC569" s="318"/>
      <c r="AD569" s="318"/>
    </row>
    <row r="570" ht="15.75" customHeight="1">
      <c r="AC570" s="318"/>
      <c r="AD570" s="318"/>
    </row>
    <row r="571" ht="15.75" customHeight="1">
      <c r="AC571" s="318"/>
      <c r="AD571" s="318"/>
    </row>
    <row r="572" ht="15.75" customHeight="1">
      <c r="AC572" s="318"/>
      <c r="AD572" s="318"/>
    </row>
    <row r="573" ht="15.75" customHeight="1">
      <c r="AC573" s="318"/>
      <c r="AD573" s="318"/>
    </row>
    <row r="574" ht="15.75" customHeight="1">
      <c r="AC574" s="318"/>
      <c r="AD574" s="318"/>
    </row>
    <row r="575" ht="15.75" customHeight="1">
      <c r="AC575" s="318"/>
      <c r="AD575" s="318"/>
    </row>
    <row r="576" ht="15.75" customHeight="1">
      <c r="AC576" s="318"/>
      <c r="AD576" s="318"/>
    </row>
    <row r="577" ht="15.75" customHeight="1">
      <c r="AC577" s="318"/>
      <c r="AD577" s="318"/>
    </row>
    <row r="578" ht="15.75" customHeight="1">
      <c r="AC578" s="318"/>
      <c r="AD578" s="318"/>
    </row>
    <row r="579" ht="15.75" customHeight="1">
      <c r="AC579" s="318"/>
      <c r="AD579" s="318"/>
    </row>
    <row r="580" ht="15.75" customHeight="1">
      <c r="AC580" s="318"/>
      <c r="AD580" s="318"/>
    </row>
    <row r="581" ht="15.75" customHeight="1">
      <c r="AC581" s="318"/>
      <c r="AD581" s="318"/>
    </row>
    <row r="582" ht="15.75" customHeight="1">
      <c r="AC582" s="318"/>
      <c r="AD582" s="318"/>
    </row>
    <row r="583" ht="15.75" customHeight="1">
      <c r="AC583" s="318"/>
      <c r="AD583" s="318"/>
    </row>
    <row r="584" ht="15.75" customHeight="1">
      <c r="AC584" s="318"/>
      <c r="AD584" s="318"/>
    </row>
    <row r="585" ht="15.75" customHeight="1">
      <c r="AC585" s="318"/>
      <c r="AD585" s="318"/>
    </row>
    <row r="586" ht="15.75" customHeight="1">
      <c r="AC586" s="318"/>
      <c r="AD586" s="318"/>
    </row>
    <row r="587" ht="15.75" customHeight="1">
      <c r="AC587" s="318"/>
      <c r="AD587" s="318"/>
    </row>
    <row r="588" ht="15.75" customHeight="1">
      <c r="AC588" s="318"/>
      <c r="AD588" s="318"/>
    </row>
    <row r="589" ht="15.75" customHeight="1">
      <c r="AC589" s="318"/>
      <c r="AD589" s="318"/>
    </row>
    <row r="590" ht="15.75" customHeight="1">
      <c r="AC590" s="318"/>
      <c r="AD590" s="318"/>
    </row>
    <row r="591" ht="15.75" customHeight="1">
      <c r="AC591" s="318"/>
      <c r="AD591" s="318"/>
    </row>
    <row r="592" ht="15.75" customHeight="1">
      <c r="AC592" s="318"/>
      <c r="AD592" s="318"/>
    </row>
    <row r="593" ht="15.75" customHeight="1">
      <c r="AC593" s="318"/>
      <c r="AD593" s="318"/>
    </row>
    <row r="594" ht="15.75" customHeight="1">
      <c r="AC594" s="318"/>
      <c r="AD594" s="318"/>
    </row>
    <row r="595" ht="15.75" customHeight="1">
      <c r="AC595" s="318"/>
      <c r="AD595" s="318"/>
    </row>
    <row r="596" ht="15.75" customHeight="1">
      <c r="AC596" s="318"/>
      <c r="AD596" s="318"/>
    </row>
    <row r="597" ht="15.75" customHeight="1">
      <c r="AC597" s="318"/>
      <c r="AD597" s="318"/>
    </row>
    <row r="598" ht="15.75" customHeight="1">
      <c r="AC598" s="318"/>
      <c r="AD598" s="318"/>
    </row>
    <row r="599" ht="15.75" customHeight="1">
      <c r="AC599" s="318"/>
      <c r="AD599" s="318"/>
    </row>
    <row r="600" ht="15.75" customHeight="1">
      <c r="AC600" s="318"/>
      <c r="AD600" s="318"/>
    </row>
    <row r="601" ht="15.75" customHeight="1">
      <c r="AC601" s="318"/>
      <c r="AD601" s="318"/>
    </row>
    <row r="602" ht="15.75" customHeight="1">
      <c r="AC602" s="318"/>
      <c r="AD602" s="318"/>
    </row>
    <row r="603" ht="15.75" customHeight="1">
      <c r="AC603" s="318"/>
      <c r="AD603" s="318"/>
    </row>
    <row r="604" ht="15.75" customHeight="1">
      <c r="AC604" s="318"/>
      <c r="AD604" s="318"/>
    </row>
    <row r="605" ht="15.75" customHeight="1">
      <c r="AC605" s="318"/>
      <c r="AD605" s="318"/>
    </row>
    <row r="606" ht="15.75" customHeight="1">
      <c r="AC606" s="318"/>
      <c r="AD606" s="318"/>
    </row>
    <row r="607" ht="15.75" customHeight="1">
      <c r="AC607" s="318"/>
      <c r="AD607" s="318"/>
    </row>
    <row r="608" ht="15.75" customHeight="1">
      <c r="AC608" s="318"/>
      <c r="AD608" s="318"/>
    </row>
    <row r="609" ht="15.75" customHeight="1">
      <c r="AC609" s="318"/>
      <c r="AD609" s="318"/>
    </row>
    <row r="610" ht="15.75" customHeight="1">
      <c r="AC610" s="318"/>
      <c r="AD610" s="318"/>
    </row>
    <row r="611" ht="15.75" customHeight="1">
      <c r="AC611" s="318"/>
      <c r="AD611" s="318"/>
    </row>
    <row r="612" ht="15.75" customHeight="1">
      <c r="AC612" s="318"/>
      <c r="AD612" s="318"/>
    </row>
    <row r="613" ht="15.75" customHeight="1">
      <c r="AC613" s="318"/>
      <c r="AD613" s="318"/>
    </row>
    <row r="614" ht="15.75" customHeight="1">
      <c r="AC614" s="318"/>
      <c r="AD614" s="318"/>
    </row>
    <row r="615" ht="15.75" customHeight="1">
      <c r="AC615" s="318"/>
      <c r="AD615" s="318"/>
    </row>
    <row r="616" ht="15.75" customHeight="1">
      <c r="AC616" s="318"/>
      <c r="AD616" s="318"/>
    </row>
    <row r="617" ht="15.75" customHeight="1">
      <c r="AC617" s="318"/>
      <c r="AD617" s="318"/>
    </row>
    <row r="618" ht="15.75" customHeight="1">
      <c r="AC618" s="318"/>
      <c r="AD618" s="318"/>
    </row>
    <row r="619" ht="15.75" customHeight="1">
      <c r="AC619" s="318"/>
      <c r="AD619" s="318"/>
    </row>
    <row r="620" ht="15.75" customHeight="1">
      <c r="AC620" s="318"/>
      <c r="AD620" s="318"/>
    </row>
    <row r="621" ht="15.75" customHeight="1">
      <c r="AC621" s="318"/>
      <c r="AD621" s="318"/>
    </row>
    <row r="622" ht="15.75" customHeight="1">
      <c r="AC622" s="318"/>
      <c r="AD622" s="318"/>
    </row>
    <row r="623" ht="15.75" customHeight="1">
      <c r="AC623" s="318"/>
      <c r="AD623" s="318"/>
    </row>
    <row r="624" ht="15.75" customHeight="1">
      <c r="AC624" s="318"/>
      <c r="AD624" s="318"/>
    </row>
    <row r="625" ht="15.75" customHeight="1">
      <c r="AC625" s="318"/>
      <c r="AD625" s="318"/>
    </row>
    <row r="626" ht="15.75" customHeight="1">
      <c r="AC626" s="318"/>
      <c r="AD626" s="318"/>
    </row>
    <row r="627" ht="15.75" customHeight="1">
      <c r="AC627" s="318"/>
      <c r="AD627" s="318"/>
    </row>
    <row r="628" ht="15.75" customHeight="1">
      <c r="AC628" s="318"/>
      <c r="AD628" s="318"/>
    </row>
    <row r="629" ht="15.75" customHeight="1">
      <c r="AC629" s="318"/>
      <c r="AD629" s="318"/>
    </row>
    <row r="630" ht="15.75" customHeight="1">
      <c r="AC630" s="318"/>
      <c r="AD630" s="318"/>
    </row>
    <row r="631" ht="15.75" customHeight="1">
      <c r="AC631" s="318"/>
      <c r="AD631" s="318"/>
    </row>
    <row r="632" ht="15.75" customHeight="1">
      <c r="AC632" s="318"/>
      <c r="AD632" s="318"/>
    </row>
    <row r="633" ht="15.75" customHeight="1">
      <c r="AC633" s="318"/>
      <c r="AD633" s="318"/>
    </row>
    <row r="634" ht="15.75" customHeight="1">
      <c r="AC634" s="318"/>
      <c r="AD634" s="318"/>
    </row>
    <row r="635" ht="15.75" customHeight="1">
      <c r="AC635" s="318"/>
      <c r="AD635" s="318"/>
    </row>
    <row r="636" ht="15.75" customHeight="1">
      <c r="AC636" s="318"/>
      <c r="AD636" s="318"/>
    </row>
    <row r="637" ht="15.75" customHeight="1">
      <c r="AC637" s="318"/>
      <c r="AD637" s="318"/>
    </row>
    <row r="638" ht="15.75" customHeight="1">
      <c r="AC638" s="318"/>
      <c r="AD638" s="318"/>
    </row>
    <row r="639" ht="15.75" customHeight="1">
      <c r="AC639" s="318"/>
      <c r="AD639" s="318"/>
    </row>
    <row r="640" ht="15.75" customHeight="1">
      <c r="AC640" s="318"/>
      <c r="AD640" s="318"/>
    </row>
    <row r="641" ht="15.75" customHeight="1">
      <c r="AC641" s="318"/>
      <c r="AD641" s="318"/>
    </row>
    <row r="642" ht="15.75" customHeight="1">
      <c r="AC642" s="318"/>
      <c r="AD642" s="318"/>
    </row>
    <row r="643" ht="15.75" customHeight="1">
      <c r="AC643" s="318"/>
      <c r="AD643" s="318"/>
    </row>
    <row r="644" ht="15.75" customHeight="1">
      <c r="AC644" s="318"/>
      <c r="AD644" s="318"/>
    </row>
    <row r="645" ht="15.75" customHeight="1">
      <c r="AC645" s="318"/>
      <c r="AD645" s="318"/>
    </row>
    <row r="646" ht="15.75" customHeight="1">
      <c r="AC646" s="318"/>
      <c r="AD646" s="318"/>
    </row>
    <row r="647" ht="15.75" customHeight="1">
      <c r="AC647" s="318"/>
      <c r="AD647" s="318"/>
    </row>
    <row r="648" ht="15.75" customHeight="1">
      <c r="AC648" s="318"/>
      <c r="AD648" s="318"/>
    </row>
    <row r="649" ht="15.75" customHeight="1">
      <c r="AC649" s="318"/>
      <c r="AD649" s="318"/>
    </row>
    <row r="650" ht="15.75" customHeight="1">
      <c r="AC650" s="318"/>
      <c r="AD650" s="318"/>
    </row>
    <row r="651" ht="15.75" customHeight="1">
      <c r="AC651" s="318"/>
      <c r="AD651" s="318"/>
    </row>
    <row r="652" ht="15.75" customHeight="1">
      <c r="AC652" s="318"/>
      <c r="AD652" s="318"/>
    </row>
    <row r="653" ht="15.75" customHeight="1">
      <c r="AC653" s="318"/>
      <c r="AD653" s="318"/>
    </row>
    <row r="654" ht="15.75" customHeight="1">
      <c r="AC654" s="318"/>
      <c r="AD654" s="318"/>
    </row>
    <row r="655" ht="15.75" customHeight="1">
      <c r="AC655" s="318"/>
      <c r="AD655" s="318"/>
    </row>
    <row r="656" ht="15.75" customHeight="1">
      <c r="AC656" s="318"/>
      <c r="AD656" s="318"/>
    </row>
    <row r="657" ht="15.75" customHeight="1">
      <c r="AC657" s="318"/>
      <c r="AD657" s="318"/>
    </row>
    <row r="658" ht="15.75" customHeight="1">
      <c r="AC658" s="318"/>
      <c r="AD658" s="318"/>
    </row>
    <row r="659" ht="15.75" customHeight="1">
      <c r="AC659" s="318"/>
      <c r="AD659" s="318"/>
    </row>
    <row r="660" ht="15.75" customHeight="1">
      <c r="AC660" s="318"/>
      <c r="AD660" s="318"/>
    </row>
    <row r="661" ht="15.75" customHeight="1">
      <c r="AC661" s="318"/>
      <c r="AD661" s="318"/>
    </row>
    <row r="662" ht="15.75" customHeight="1">
      <c r="AC662" s="318"/>
      <c r="AD662" s="318"/>
    </row>
    <row r="663" ht="15.75" customHeight="1">
      <c r="AC663" s="318"/>
      <c r="AD663" s="318"/>
    </row>
    <row r="664" ht="15.75" customHeight="1">
      <c r="AC664" s="318"/>
      <c r="AD664" s="318"/>
    </row>
    <row r="665" ht="15.75" customHeight="1">
      <c r="AC665" s="318"/>
      <c r="AD665" s="318"/>
    </row>
    <row r="666" ht="15.75" customHeight="1">
      <c r="AC666" s="318"/>
      <c r="AD666" s="318"/>
    </row>
    <row r="667" ht="15.75" customHeight="1">
      <c r="AC667" s="318"/>
      <c r="AD667" s="318"/>
    </row>
    <row r="668" ht="15.75" customHeight="1">
      <c r="AC668" s="318"/>
      <c r="AD668" s="318"/>
    </row>
    <row r="669" ht="15.75" customHeight="1">
      <c r="AC669" s="318"/>
      <c r="AD669" s="318"/>
    </row>
    <row r="670" ht="15.75" customHeight="1">
      <c r="AC670" s="318"/>
      <c r="AD670" s="318"/>
    </row>
    <row r="671" ht="15.75" customHeight="1">
      <c r="AC671" s="318"/>
      <c r="AD671" s="318"/>
    </row>
    <row r="672" ht="15.75" customHeight="1">
      <c r="AC672" s="318"/>
      <c r="AD672" s="318"/>
    </row>
    <row r="673" ht="15.75" customHeight="1">
      <c r="AC673" s="318"/>
      <c r="AD673" s="318"/>
    </row>
    <row r="674" ht="15.75" customHeight="1">
      <c r="AC674" s="318"/>
      <c r="AD674" s="318"/>
    </row>
    <row r="675" ht="15.75" customHeight="1">
      <c r="AC675" s="318"/>
      <c r="AD675" s="318"/>
    </row>
    <row r="676" ht="15.75" customHeight="1">
      <c r="AC676" s="318"/>
      <c r="AD676" s="318"/>
    </row>
    <row r="677" ht="15.75" customHeight="1">
      <c r="AC677" s="318"/>
      <c r="AD677" s="318"/>
    </row>
    <row r="678" ht="15.75" customHeight="1">
      <c r="AC678" s="318"/>
      <c r="AD678" s="318"/>
    </row>
    <row r="679" ht="15.75" customHeight="1">
      <c r="AC679" s="318"/>
      <c r="AD679" s="318"/>
    </row>
    <row r="680" ht="15.75" customHeight="1">
      <c r="AC680" s="318"/>
      <c r="AD680" s="318"/>
    </row>
    <row r="681" ht="15.75" customHeight="1">
      <c r="AC681" s="318"/>
      <c r="AD681" s="318"/>
    </row>
    <row r="682" ht="15.75" customHeight="1">
      <c r="AC682" s="318"/>
      <c r="AD682" s="318"/>
    </row>
    <row r="683" ht="15.75" customHeight="1">
      <c r="AC683" s="318"/>
      <c r="AD683" s="318"/>
    </row>
    <row r="684" ht="15.75" customHeight="1">
      <c r="AC684" s="318"/>
      <c r="AD684" s="318"/>
    </row>
    <row r="685" ht="15.75" customHeight="1">
      <c r="AC685" s="318"/>
      <c r="AD685" s="318"/>
    </row>
    <row r="686" ht="15.75" customHeight="1">
      <c r="AC686" s="318"/>
      <c r="AD686" s="318"/>
    </row>
    <row r="687" ht="15.75" customHeight="1">
      <c r="AC687" s="318"/>
      <c r="AD687" s="318"/>
    </row>
    <row r="688" ht="15.75" customHeight="1">
      <c r="AC688" s="318"/>
      <c r="AD688" s="318"/>
    </row>
    <row r="689" ht="15.75" customHeight="1">
      <c r="AC689" s="318"/>
      <c r="AD689" s="318"/>
    </row>
    <row r="690" ht="15.75" customHeight="1">
      <c r="AC690" s="318"/>
      <c r="AD690" s="318"/>
    </row>
    <row r="691" ht="15.75" customHeight="1">
      <c r="AC691" s="318"/>
      <c r="AD691" s="318"/>
    </row>
    <row r="692" ht="15.75" customHeight="1">
      <c r="AC692" s="318"/>
      <c r="AD692" s="318"/>
    </row>
    <row r="693" ht="15.75" customHeight="1">
      <c r="AC693" s="318"/>
      <c r="AD693" s="318"/>
    </row>
    <row r="694" ht="15.75" customHeight="1">
      <c r="AC694" s="318"/>
      <c r="AD694" s="318"/>
    </row>
    <row r="695" ht="15.75" customHeight="1">
      <c r="AC695" s="318"/>
      <c r="AD695" s="318"/>
    </row>
    <row r="696" ht="15.75" customHeight="1">
      <c r="AC696" s="318"/>
      <c r="AD696" s="318"/>
    </row>
    <row r="697" ht="15.75" customHeight="1">
      <c r="AC697" s="318"/>
      <c r="AD697" s="318"/>
    </row>
    <row r="698" ht="15.75" customHeight="1">
      <c r="AC698" s="318"/>
      <c r="AD698" s="318"/>
    </row>
    <row r="699" ht="15.75" customHeight="1">
      <c r="AC699" s="318"/>
      <c r="AD699" s="318"/>
    </row>
    <row r="700" ht="15.75" customHeight="1">
      <c r="AC700" s="318"/>
      <c r="AD700" s="318"/>
    </row>
    <row r="701" ht="15.75" customHeight="1">
      <c r="AC701" s="318"/>
      <c r="AD701" s="318"/>
    </row>
    <row r="702" ht="15.75" customHeight="1">
      <c r="AC702" s="318"/>
      <c r="AD702" s="318"/>
    </row>
    <row r="703" ht="15.75" customHeight="1">
      <c r="AC703" s="318"/>
      <c r="AD703" s="318"/>
    </row>
    <row r="704" ht="15.75" customHeight="1">
      <c r="AC704" s="318"/>
      <c r="AD704" s="318"/>
    </row>
    <row r="705" ht="15.75" customHeight="1">
      <c r="AC705" s="318"/>
      <c r="AD705" s="318"/>
    </row>
    <row r="706" ht="15.75" customHeight="1">
      <c r="AC706" s="318"/>
      <c r="AD706" s="318"/>
    </row>
    <row r="707" ht="15.75" customHeight="1">
      <c r="AC707" s="318"/>
      <c r="AD707" s="318"/>
    </row>
    <row r="708" ht="15.75" customHeight="1">
      <c r="AC708" s="318"/>
      <c r="AD708" s="318"/>
    </row>
    <row r="709" ht="15.75" customHeight="1">
      <c r="AC709" s="318"/>
      <c r="AD709" s="318"/>
    </row>
    <row r="710" ht="15.75" customHeight="1">
      <c r="AC710" s="318"/>
      <c r="AD710" s="318"/>
    </row>
    <row r="711" ht="15.75" customHeight="1">
      <c r="AC711" s="318"/>
      <c r="AD711" s="318"/>
    </row>
    <row r="712" ht="15.75" customHeight="1">
      <c r="AC712" s="318"/>
      <c r="AD712" s="318"/>
    </row>
    <row r="713" ht="15.75" customHeight="1">
      <c r="AC713" s="318"/>
      <c r="AD713" s="318"/>
    </row>
    <row r="714" ht="15.75" customHeight="1">
      <c r="AC714" s="318"/>
      <c r="AD714" s="318"/>
    </row>
    <row r="715" ht="15.75" customHeight="1">
      <c r="AC715" s="318"/>
      <c r="AD715" s="318"/>
    </row>
    <row r="716" ht="15.75" customHeight="1">
      <c r="AC716" s="318"/>
      <c r="AD716" s="318"/>
    </row>
    <row r="717" ht="15.75" customHeight="1">
      <c r="AC717" s="318"/>
      <c r="AD717" s="318"/>
    </row>
    <row r="718" ht="15.75" customHeight="1">
      <c r="AC718" s="318"/>
      <c r="AD718" s="318"/>
    </row>
    <row r="719" ht="15.75" customHeight="1">
      <c r="AC719" s="318"/>
      <c r="AD719" s="318"/>
    </row>
    <row r="720" ht="15.75" customHeight="1">
      <c r="AC720" s="318"/>
      <c r="AD720" s="318"/>
    </row>
    <row r="721" ht="15.75" customHeight="1">
      <c r="AC721" s="318"/>
      <c r="AD721" s="318"/>
    </row>
    <row r="722" ht="15.75" customHeight="1">
      <c r="AC722" s="318"/>
      <c r="AD722" s="318"/>
    </row>
    <row r="723" ht="15.75" customHeight="1">
      <c r="AC723" s="318"/>
      <c r="AD723" s="318"/>
    </row>
    <row r="724" ht="15.75" customHeight="1">
      <c r="AC724" s="318"/>
      <c r="AD724" s="318"/>
    </row>
    <row r="725" ht="15.75" customHeight="1">
      <c r="AC725" s="318"/>
      <c r="AD725" s="318"/>
    </row>
    <row r="726" ht="15.75" customHeight="1">
      <c r="AC726" s="318"/>
      <c r="AD726" s="318"/>
    </row>
    <row r="727" ht="15.75" customHeight="1">
      <c r="AC727" s="318"/>
      <c r="AD727" s="318"/>
    </row>
    <row r="728" ht="15.75" customHeight="1">
      <c r="AC728" s="318"/>
      <c r="AD728" s="318"/>
    </row>
    <row r="729" ht="15.75" customHeight="1">
      <c r="AC729" s="318"/>
      <c r="AD729" s="318"/>
    </row>
    <row r="730" ht="15.75" customHeight="1">
      <c r="AC730" s="318"/>
      <c r="AD730" s="318"/>
    </row>
    <row r="731" ht="15.75" customHeight="1">
      <c r="AC731" s="318"/>
      <c r="AD731" s="318"/>
    </row>
    <row r="732" ht="15.75" customHeight="1">
      <c r="AC732" s="318"/>
      <c r="AD732" s="318"/>
    </row>
    <row r="733" ht="15.75" customHeight="1">
      <c r="AC733" s="318"/>
      <c r="AD733" s="318"/>
    </row>
    <row r="734" ht="15.75" customHeight="1">
      <c r="AC734" s="318"/>
      <c r="AD734" s="318"/>
    </row>
    <row r="735" ht="15.75" customHeight="1">
      <c r="AC735" s="318"/>
      <c r="AD735" s="318"/>
    </row>
    <row r="736" ht="15.75" customHeight="1">
      <c r="AC736" s="318"/>
      <c r="AD736" s="318"/>
    </row>
    <row r="737" ht="15.75" customHeight="1">
      <c r="AC737" s="318"/>
      <c r="AD737" s="318"/>
    </row>
    <row r="738" ht="15.75" customHeight="1">
      <c r="AC738" s="318"/>
      <c r="AD738" s="318"/>
    </row>
    <row r="739" ht="15.75" customHeight="1">
      <c r="AC739" s="318"/>
      <c r="AD739" s="318"/>
    </row>
    <row r="740" ht="15.75" customHeight="1">
      <c r="AC740" s="318"/>
      <c r="AD740" s="318"/>
    </row>
    <row r="741" ht="15.75" customHeight="1">
      <c r="AC741" s="318"/>
      <c r="AD741" s="318"/>
    </row>
    <row r="742" ht="15.75" customHeight="1">
      <c r="AC742" s="318"/>
      <c r="AD742" s="318"/>
    </row>
    <row r="743" ht="15.75" customHeight="1">
      <c r="AC743" s="318"/>
      <c r="AD743" s="318"/>
    </row>
    <row r="744" ht="15.75" customHeight="1">
      <c r="AC744" s="318"/>
      <c r="AD744" s="318"/>
    </row>
    <row r="745" ht="15.75" customHeight="1">
      <c r="AC745" s="318"/>
      <c r="AD745" s="318"/>
    </row>
    <row r="746" ht="15.75" customHeight="1">
      <c r="AC746" s="318"/>
      <c r="AD746" s="318"/>
    </row>
    <row r="747" ht="15.75" customHeight="1">
      <c r="AC747" s="318"/>
      <c r="AD747" s="318"/>
    </row>
    <row r="748" ht="15.75" customHeight="1">
      <c r="AC748" s="318"/>
      <c r="AD748" s="318"/>
    </row>
    <row r="749" ht="15.75" customHeight="1">
      <c r="AC749" s="318"/>
      <c r="AD749" s="318"/>
    </row>
    <row r="750" ht="15.75" customHeight="1">
      <c r="AC750" s="318"/>
      <c r="AD750" s="318"/>
    </row>
    <row r="751" ht="15.75" customHeight="1">
      <c r="AC751" s="318"/>
      <c r="AD751" s="318"/>
    </row>
    <row r="752" ht="15.75" customHeight="1">
      <c r="AC752" s="318"/>
      <c r="AD752" s="318"/>
    </row>
    <row r="753" ht="15.75" customHeight="1">
      <c r="AC753" s="318"/>
      <c r="AD753" s="318"/>
    </row>
    <row r="754" ht="15.75" customHeight="1">
      <c r="AC754" s="318"/>
      <c r="AD754" s="318"/>
    </row>
    <row r="755" ht="15.75" customHeight="1">
      <c r="AC755" s="318"/>
      <c r="AD755" s="318"/>
    </row>
    <row r="756" ht="15.75" customHeight="1">
      <c r="AC756" s="318"/>
      <c r="AD756" s="318"/>
    </row>
    <row r="757" ht="15.75" customHeight="1">
      <c r="AC757" s="318"/>
      <c r="AD757" s="318"/>
    </row>
    <row r="758" ht="15.75" customHeight="1">
      <c r="AC758" s="318"/>
      <c r="AD758" s="318"/>
    </row>
    <row r="759" ht="15.75" customHeight="1">
      <c r="AC759" s="318"/>
      <c r="AD759" s="318"/>
    </row>
    <row r="760" ht="15.75" customHeight="1">
      <c r="AC760" s="318"/>
      <c r="AD760" s="318"/>
    </row>
    <row r="761" ht="15.75" customHeight="1">
      <c r="AC761" s="318"/>
      <c r="AD761" s="318"/>
    </row>
    <row r="762" ht="15.75" customHeight="1">
      <c r="AC762" s="318"/>
      <c r="AD762" s="318"/>
    </row>
    <row r="763" ht="15.75" customHeight="1">
      <c r="AC763" s="318"/>
      <c r="AD763" s="318"/>
    </row>
    <row r="764" ht="15.75" customHeight="1">
      <c r="AC764" s="318"/>
      <c r="AD764" s="318"/>
    </row>
    <row r="765" ht="15.75" customHeight="1">
      <c r="AC765" s="318"/>
      <c r="AD765" s="318"/>
    </row>
    <row r="766" ht="15.75" customHeight="1">
      <c r="AC766" s="318"/>
      <c r="AD766" s="318"/>
    </row>
    <row r="767" ht="15.75" customHeight="1">
      <c r="AC767" s="318"/>
      <c r="AD767" s="318"/>
    </row>
    <row r="768" ht="15.75" customHeight="1">
      <c r="AC768" s="318"/>
      <c r="AD768" s="318"/>
    </row>
    <row r="769" ht="15.75" customHeight="1">
      <c r="AC769" s="318"/>
      <c r="AD769" s="318"/>
    </row>
    <row r="770" ht="15.75" customHeight="1">
      <c r="AC770" s="318"/>
      <c r="AD770" s="318"/>
    </row>
    <row r="771" ht="15.75" customHeight="1">
      <c r="AC771" s="318"/>
      <c r="AD771" s="318"/>
    </row>
    <row r="772" ht="15.75" customHeight="1">
      <c r="AC772" s="318"/>
      <c r="AD772" s="318"/>
    </row>
    <row r="773" ht="15.75" customHeight="1">
      <c r="AC773" s="318"/>
      <c r="AD773" s="318"/>
    </row>
    <row r="774" ht="15.75" customHeight="1">
      <c r="AC774" s="318"/>
      <c r="AD774" s="318"/>
    </row>
    <row r="775" ht="15.75" customHeight="1">
      <c r="AC775" s="318"/>
      <c r="AD775" s="318"/>
    </row>
    <row r="776" ht="15.75" customHeight="1">
      <c r="AC776" s="318"/>
      <c r="AD776" s="318"/>
    </row>
    <row r="777" ht="15.75" customHeight="1">
      <c r="AC777" s="318"/>
      <c r="AD777" s="318"/>
    </row>
    <row r="778" ht="15.75" customHeight="1">
      <c r="AC778" s="318"/>
      <c r="AD778" s="318"/>
    </row>
    <row r="779" ht="15.75" customHeight="1">
      <c r="AC779" s="318"/>
      <c r="AD779" s="318"/>
    </row>
    <row r="780" ht="15.75" customHeight="1">
      <c r="AC780" s="318"/>
      <c r="AD780" s="318"/>
    </row>
    <row r="781" ht="15.75" customHeight="1">
      <c r="AC781" s="318"/>
      <c r="AD781" s="318"/>
    </row>
    <row r="782" ht="15.75" customHeight="1">
      <c r="AC782" s="318"/>
      <c r="AD782" s="318"/>
    </row>
    <row r="783" ht="15.75" customHeight="1">
      <c r="AC783" s="318"/>
      <c r="AD783" s="318"/>
    </row>
    <row r="784" ht="15.75" customHeight="1">
      <c r="AC784" s="318"/>
      <c r="AD784" s="318"/>
    </row>
    <row r="785" ht="15.75" customHeight="1">
      <c r="AC785" s="318"/>
      <c r="AD785" s="318"/>
    </row>
    <row r="786" ht="15.75" customHeight="1">
      <c r="AC786" s="318"/>
      <c r="AD786" s="318"/>
    </row>
    <row r="787" ht="15.75" customHeight="1">
      <c r="AC787" s="318"/>
      <c r="AD787" s="318"/>
    </row>
    <row r="788" ht="15.75" customHeight="1">
      <c r="AC788" s="318"/>
      <c r="AD788" s="318"/>
    </row>
    <row r="789" ht="15.75" customHeight="1">
      <c r="AC789" s="318"/>
      <c r="AD789" s="318"/>
    </row>
    <row r="790" ht="15.75" customHeight="1">
      <c r="AC790" s="318"/>
      <c r="AD790" s="318"/>
    </row>
    <row r="791" ht="15.75" customHeight="1">
      <c r="AC791" s="318"/>
      <c r="AD791" s="318"/>
    </row>
    <row r="792" ht="15.75" customHeight="1">
      <c r="AC792" s="318"/>
      <c r="AD792" s="318"/>
    </row>
    <row r="793" ht="15.75" customHeight="1">
      <c r="AC793" s="318"/>
      <c r="AD793" s="318"/>
    </row>
    <row r="794" ht="15.75" customHeight="1">
      <c r="AC794" s="318"/>
      <c r="AD794" s="318"/>
    </row>
    <row r="795" ht="15.75" customHeight="1">
      <c r="AC795" s="318"/>
      <c r="AD795" s="318"/>
    </row>
    <row r="796" ht="15.75" customHeight="1">
      <c r="AC796" s="318"/>
      <c r="AD796" s="318"/>
    </row>
    <row r="797" ht="15.75" customHeight="1">
      <c r="AC797" s="318"/>
      <c r="AD797" s="318"/>
    </row>
    <row r="798" ht="15.75" customHeight="1">
      <c r="AC798" s="318"/>
      <c r="AD798" s="318"/>
    </row>
    <row r="799" ht="15.75" customHeight="1">
      <c r="AC799" s="318"/>
      <c r="AD799" s="318"/>
    </row>
    <row r="800" ht="15.75" customHeight="1">
      <c r="AC800" s="318"/>
      <c r="AD800" s="318"/>
    </row>
    <row r="801" ht="15.75" customHeight="1">
      <c r="AC801" s="318"/>
      <c r="AD801" s="318"/>
    </row>
    <row r="802" ht="15.75" customHeight="1">
      <c r="AC802" s="318"/>
      <c r="AD802" s="318"/>
    </row>
    <row r="803" ht="15.75" customHeight="1">
      <c r="AC803" s="318"/>
      <c r="AD803" s="318"/>
    </row>
    <row r="804" ht="15.75" customHeight="1">
      <c r="AC804" s="318"/>
      <c r="AD804" s="318"/>
    </row>
    <row r="805" ht="15.75" customHeight="1">
      <c r="AC805" s="318"/>
      <c r="AD805" s="318"/>
    </row>
    <row r="806" ht="15.75" customHeight="1">
      <c r="AC806" s="318"/>
      <c r="AD806" s="318"/>
    </row>
    <row r="807" ht="15.75" customHeight="1">
      <c r="AC807" s="318"/>
      <c r="AD807" s="318"/>
    </row>
    <row r="808" ht="15.75" customHeight="1">
      <c r="AC808" s="318"/>
      <c r="AD808" s="318"/>
    </row>
    <row r="809" ht="15.75" customHeight="1">
      <c r="AC809" s="318"/>
      <c r="AD809" s="318"/>
    </row>
    <row r="810" ht="15.75" customHeight="1">
      <c r="AC810" s="318"/>
      <c r="AD810" s="318"/>
    </row>
    <row r="811" ht="15.75" customHeight="1">
      <c r="AC811" s="318"/>
      <c r="AD811" s="318"/>
    </row>
    <row r="812" ht="15.75" customHeight="1">
      <c r="AC812" s="318"/>
      <c r="AD812" s="318"/>
    </row>
    <row r="813" ht="15.75" customHeight="1">
      <c r="AC813" s="318"/>
      <c r="AD813" s="318"/>
    </row>
    <row r="814" ht="15.75" customHeight="1">
      <c r="AC814" s="318"/>
      <c r="AD814" s="318"/>
    </row>
    <row r="815" ht="15.75" customHeight="1">
      <c r="AC815" s="318"/>
      <c r="AD815" s="318"/>
    </row>
    <row r="816" ht="15.75" customHeight="1">
      <c r="AC816" s="318"/>
      <c r="AD816" s="318"/>
    </row>
    <row r="817" ht="15.75" customHeight="1">
      <c r="AC817" s="318"/>
      <c r="AD817" s="318"/>
    </row>
    <row r="818" ht="15.75" customHeight="1">
      <c r="AC818" s="318"/>
      <c r="AD818" s="318"/>
    </row>
    <row r="819" ht="15.75" customHeight="1">
      <c r="AC819" s="318"/>
      <c r="AD819" s="318"/>
    </row>
    <row r="820" ht="15.75" customHeight="1">
      <c r="AC820" s="318"/>
      <c r="AD820" s="318"/>
    </row>
    <row r="821" ht="15.75" customHeight="1">
      <c r="AC821" s="318"/>
      <c r="AD821" s="318"/>
    </row>
    <row r="822" ht="15.75" customHeight="1">
      <c r="AC822" s="318"/>
      <c r="AD822" s="318"/>
    </row>
    <row r="823" ht="15.75" customHeight="1">
      <c r="AC823" s="318"/>
      <c r="AD823" s="318"/>
    </row>
    <row r="824" ht="15.75" customHeight="1">
      <c r="AC824" s="318"/>
      <c r="AD824" s="318"/>
    </row>
    <row r="825" ht="15.75" customHeight="1">
      <c r="AC825" s="318"/>
      <c r="AD825" s="318"/>
    </row>
    <row r="826" ht="15.75" customHeight="1">
      <c r="AC826" s="318"/>
      <c r="AD826" s="318"/>
    </row>
    <row r="827" ht="15.75" customHeight="1">
      <c r="AC827" s="318"/>
      <c r="AD827" s="318"/>
    </row>
    <row r="828" ht="15.75" customHeight="1">
      <c r="AC828" s="318"/>
      <c r="AD828" s="318"/>
    </row>
    <row r="829" ht="15.75" customHeight="1">
      <c r="AC829" s="318"/>
      <c r="AD829" s="318"/>
    </row>
    <row r="830" ht="15.75" customHeight="1">
      <c r="AC830" s="318"/>
      <c r="AD830" s="318"/>
    </row>
    <row r="831" ht="15.75" customHeight="1">
      <c r="AC831" s="318"/>
      <c r="AD831" s="318"/>
    </row>
    <row r="832" ht="15.75" customHeight="1">
      <c r="AC832" s="318"/>
      <c r="AD832" s="318"/>
    </row>
    <row r="833" ht="15.75" customHeight="1">
      <c r="AC833" s="318"/>
      <c r="AD833" s="318"/>
    </row>
    <row r="834" ht="15.75" customHeight="1">
      <c r="AC834" s="318"/>
      <c r="AD834" s="318"/>
    </row>
    <row r="835" ht="15.75" customHeight="1">
      <c r="AC835" s="318"/>
      <c r="AD835" s="318"/>
    </row>
    <row r="836" ht="15.75" customHeight="1">
      <c r="AC836" s="318"/>
      <c r="AD836" s="318"/>
    </row>
    <row r="837" ht="15.75" customHeight="1">
      <c r="AC837" s="318"/>
      <c r="AD837" s="318"/>
    </row>
    <row r="838" ht="15.75" customHeight="1">
      <c r="AC838" s="318"/>
      <c r="AD838" s="318"/>
    </row>
    <row r="839" ht="15.75" customHeight="1">
      <c r="AC839" s="318"/>
      <c r="AD839" s="318"/>
    </row>
    <row r="840" ht="15.75" customHeight="1">
      <c r="AC840" s="318"/>
      <c r="AD840" s="318"/>
    </row>
    <row r="841" ht="15.75" customHeight="1">
      <c r="AC841" s="318"/>
      <c r="AD841" s="318"/>
    </row>
    <row r="842" ht="15.75" customHeight="1">
      <c r="AC842" s="318"/>
      <c r="AD842" s="318"/>
    </row>
    <row r="843" ht="15.75" customHeight="1">
      <c r="AC843" s="318"/>
      <c r="AD843" s="318"/>
    </row>
    <row r="844" ht="15.75" customHeight="1">
      <c r="AC844" s="318"/>
      <c r="AD844" s="318"/>
    </row>
    <row r="845" ht="15.75" customHeight="1">
      <c r="AC845" s="318"/>
      <c r="AD845" s="318"/>
    </row>
    <row r="846" ht="15.75" customHeight="1">
      <c r="AC846" s="318"/>
      <c r="AD846" s="318"/>
    </row>
    <row r="847" ht="15.75" customHeight="1">
      <c r="AC847" s="318"/>
      <c r="AD847" s="318"/>
    </row>
    <row r="848" ht="15.75" customHeight="1">
      <c r="AC848" s="318"/>
      <c r="AD848" s="318"/>
    </row>
    <row r="849" ht="15.75" customHeight="1">
      <c r="AC849" s="318"/>
      <c r="AD849" s="318"/>
    </row>
    <row r="850" ht="15.75" customHeight="1">
      <c r="AC850" s="318"/>
      <c r="AD850" s="318"/>
    </row>
    <row r="851" ht="15.75" customHeight="1">
      <c r="AC851" s="318"/>
      <c r="AD851" s="318"/>
    </row>
    <row r="852" ht="15.75" customHeight="1">
      <c r="AC852" s="318"/>
      <c r="AD852" s="318"/>
    </row>
    <row r="853" ht="15.75" customHeight="1">
      <c r="AC853" s="318"/>
      <c r="AD853" s="318"/>
    </row>
    <row r="854" ht="15.75" customHeight="1">
      <c r="AC854" s="318"/>
      <c r="AD854" s="318"/>
    </row>
    <row r="855" ht="15.75" customHeight="1">
      <c r="AC855" s="318"/>
      <c r="AD855" s="318"/>
    </row>
    <row r="856" ht="15.75" customHeight="1">
      <c r="AC856" s="318"/>
      <c r="AD856" s="318"/>
    </row>
    <row r="857" ht="15.75" customHeight="1">
      <c r="AC857" s="318"/>
      <c r="AD857" s="318"/>
    </row>
    <row r="858" ht="15.75" customHeight="1">
      <c r="AC858" s="318"/>
      <c r="AD858" s="318"/>
    </row>
    <row r="859" ht="15.75" customHeight="1">
      <c r="AC859" s="318"/>
      <c r="AD859" s="318"/>
    </row>
    <row r="860" ht="15.75" customHeight="1">
      <c r="AC860" s="318"/>
      <c r="AD860" s="318"/>
    </row>
    <row r="861" ht="15.75" customHeight="1">
      <c r="AC861" s="318"/>
      <c r="AD861" s="318"/>
    </row>
    <row r="862" ht="15.75" customHeight="1">
      <c r="AC862" s="318"/>
      <c r="AD862" s="318"/>
    </row>
    <row r="863" ht="15.75" customHeight="1">
      <c r="AC863" s="318"/>
      <c r="AD863" s="318"/>
    </row>
    <row r="864" ht="15.75" customHeight="1">
      <c r="AC864" s="318"/>
      <c r="AD864" s="318"/>
    </row>
    <row r="865" ht="15.75" customHeight="1">
      <c r="AC865" s="318"/>
      <c r="AD865" s="318"/>
    </row>
    <row r="866" ht="15.75" customHeight="1">
      <c r="AC866" s="318"/>
      <c r="AD866" s="318"/>
    </row>
    <row r="867" ht="15.75" customHeight="1">
      <c r="AC867" s="318"/>
      <c r="AD867" s="318"/>
    </row>
    <row r="868" ht="15.75" customHeight="1">
      <c r="AC868" s="318"/>
      <c r="AD868" s="318"/>
    </row>
    <row r="869" ht="15.75" customHeight="1">
      <c r="AC869" s="318"/>
      <c r="AD869" s="318"/>
    </row>
    <row r="870" ht="15.75" customHeight="1">
      <c r="AC870" s="318"/>
      <c r="AD870" s="318"/>
    </row>
    <row r="871" ht="15.75" customHeight="1">
      <c r="AC871" s="318"/>
      <c r="AD871" s="318"/>
    </row>
    <row r="872" ht="15.75" customHeight="1">
      <c r="AC872" s="318"/>
      <c r="AD872" s="318"/>
    </row>
    <row r="873" ht="15.75" customHeight="1">
      <c r="AC873" s="318"/>
      <c r="AD873" s="318"/>
    </row>
    <row r="874" ht="15.75" customHeight="1">
      <c r="AC874" s="318"/>
      <c r="AD874" s="318"/>
    </row>
    <row r="875" ht="15.75" customHeight="1">
      <c r="AC875" s="318"/>
      <c r="AD875" s="318"/>
    </row>
    <row r="876" ht="15.75" customHeight="1">
      <c r="AC876" s="318"/>
      <c r="AD876" s="318"/>
    </row>
    <row r="877" ht="15.75" customHeight="1">
      <c r="AC877" s="318"/>
      <c r="AD877" s="318"/>
    </row>
    <row r="878" ht="15.75" customHeight="1">
      <c r="AC878" s="318"/>
      <c r="AD878" s="318"/>
    </row>
    <row r="879" ht="15.75" customHeight="1">
      <c r="AC879" s="318"/>
      <c r="AD879" s="318"/>
    </row>
    <row r="880" ht="15.75" customHeight="1">
      <c r="AC880" s="318"/>
      <c r="AD880" s="318"/>
    </row>
    <row r="881" ht="15.75" customHeight="1">
      <c r="AC881" s="318"/>
      <c r="AD881" s="318"/>
    </row>
    <row r="882" ht="15.75" customHeight="1">
      <c r="AC882" s="318"/>
      <c r="AD882" s="318"/>
    </row>
    <row r="883" ht="15.75" customHeight="1">
      <c r="AC883" s="318"/>
      <c r="AD883" s="318"/>
    </row>
    <row r="884" ht="15.75" customHeight="1">
      <c r="AC884" s="318"/>
      <c r="AD884" s="318"/>
    </row>
    <row r="885" ht="15.75" customHeight="1">
      <c r="AC885" s="318"/>
      <c r="AD885" s="318"/>
    </row>
    <row r="886" ht="15.75" customHeight="1">
      <c r="AC886" s="318"/>
      <c r="AD886" s="318"/>
    </row>
    <row r="887" ht="15.75" customHeight="1">
      <c r="AC887" s="318"/>
      <c r="AD887" s="318"/>
    </row>
    <row r="888" ht="15.75" customHeight="1">
      <c r="AC888" s="318"/>
      <c r="AD888" s="318"/>
    </row>
    <row r="889" ht="15.75" customHeight="1">
      <c r="AC889" s="318"/>
      <c r="AD889" s="318"/>
    </row>
    <row r="890" ht="15.75" customHeight="1">
      <c r="AC890" s="318"/>
      <c r="AD890" s="318"/>
    </row>
    <row r="891" ht="15.75" customHeight="1">
      <c r="AC891" s="318"/>
      <c r="AD891" s="318"/>
    </row>
    <row r="892" ht="15.75" customHeight="1">
      <c r="AC892" s="318"/>
      <c r="AD892" s="318"/>
    </row>
    <row r="893" ht="15.75" customHeight="1">
      <c r="AC893" s="318"/>
      <c r="AD893" s="318"/>
    </row>
    <row r="894" ht="15.75" customHeight="1">
      <c r="AC894" s="318"/>
      <c r="AD894" s="318"/>
    </row>
    <row r="895" ht="15.75" customHeight="1">
      <c r="AC895" s="318"/>
      <c r="AD895" s="318"/>
    </row>
    <row r="896" ht="15.75" customHeight="1">
      <c r="AC896" s="318"/>
      <c r="AD896" s="318"/>
    </row>
    <row r="897" ht="15.75" customHeight="1">
      <c r="AC897" s="318"/>
      <c r="AD897" s="318"/>
    </row>
    <row r="898" ht="15.75" customHeight="1">
      <c r="AC898" s="318"/>
      <c r="AD898" s="318"/>
    </row>
    <row r="899" ht="15.75" customHeight="1">
      <c r="AC899" s="318"/>
      <c r="AD899" s="318"/>
    </row>
    <row r="900" ht="15.75" customHeight="1">
      <c r="AC900" s="318"/>
      <c r="AD900" s="318"/>
    </row>
    <row r="901" ht="15.75" customHeight="1">
      <c r="AC901" s="318"/>
      <c r="AD901" s="318"/>
    </row>
    <row r="902" ht="15.75" customHeight="1">
      <c r="AC902" s="318"/>
      <c r="AD902" s="318"/>
    </row>
    <row r="903" ht="15.75" customHeight="1">
      <c r="AC903" s="318"/>
      <c r="AD903" s="318"/>
    </row>
    <row r="904" ht="15.75" customHeight="1">
      <c r="AC904" s="318"/>
      <c r="AD904" s="318"/>
    </row>
    <row r="905" ht="15.75" customHeight="1">
      <c r="AC905" s="318"/>
      <c r="AD905" s="318"/>
    </row>
    <row r="906" ht="15.75" customHeight="1">
      <c r="AC906" s="318"/>
      <c r="AD906" s="318"/>
    </row>
    <row r="907" ht="15.75" customHeight="1">
      <c r="AC907" s="318"/>
      <c r="AD907" s="318"/>
    </row>
    <row r="908" ht="15.75" customHeight="1">
      <c r="AC908" s="318"/>
      <c r="AD908" s="318"/>
    </row>
    <row r="909" ht="15.75" customHeight="1">
      <c r="AC909" s="318"/>
      <c r="AD909" s="318"/>
    </row>
    <row r="910" ht="15.75" customHeight="1">
      <c r="AC910" s="318"/>
      <c r="AD910" s="318"/>
    </row>
    <row r="911" ht="15.75" customHeight="1">
      <c r="AC911" s="318"/>
      <c r="AD911" s="318"/>
    </row>
    <row r="912" ht="15.75" customHeight="1">
      <c r="AC912" s="318"/>
      <c r="AD912" s="318"/>
    </row>
    <row r="913" ht="15.75" customHeight="1">
      <c r="AC913" s="318"/>
      <c r="AD913" s="318"/>
    </row>
    <row r="914" ht="15.75" customHeight="1">
      <c r="AC914" s="318"/>
      <c r="AD914" s="318"/>
    </row>
    <row r="915" ht="15.75" customHeight="1">
      <c r="AC915" s="318"/>
      <c r="AD915" s="318"/>
    </row>
    <row r="916" ht="15.75" customHeight="1">
      <c r="AC916" s="318"/>
      <c r="AD916" s="318"/>
    </row>
    <row r="917" ht="15.75" customHeight="1">
      <c r="AC917" s="318"/>
      <c r="AD917" s="318"/>
    </row>
    <row r="918" ht="15.75" customHeight="1">
      <c r="AC918" s="318"/>
      <c r="AD918" s="318"/>
    </row>
    <row r="919" ht="15.75" customHeight="1">
      <c r="AC919" s="318"/>
      <c r="AD919" s="318"/>
    </row>
    <row r="920" ht="15.75" customHeight="1">
      <c r="AC920" s="318"/>
      <c r="AD920" s="318"/>
    </row>
    <row r="921" ht="15.75" customHeight="1">
      <c r="AC921" s="318"/>
      <c r="AD921" s="318"/>
    </row>
    <row r="922" ht="15.75" customHeight="1">
      <c r="AC922" s="318"/>
      <c r="AD922" s="318"/>
    </row>
    <row r="923" ht="15.75" customHeight="1">
      <c r="AC923" s="318"/>
      <c r="AD923" s="318"/>
    </row>
    <row r="924" ht="15.75" customHeight="1">
      <c r="AC924" s="318"/>
      <c r="AD924" s="318"/>
    </row>
    <row r="925" ht="15.75" customHeight="1">
      <c r="AC925" s="318"/>
      <c r="AD925" s="318"/>
    </row>
    <row r="926" ht="15.75" customHeight="1">
      <c r="AC926" s="318"/>
      <c r="AD926" s="318"/>
    </row>
    <row r="927" ht="15.75" customHeight="1">
      <c r="AC927" s="318"/>
      <c r="AD927" s="318"/>
    </row>
    <row r="928" ht="15.75" customHeight="1">
      <c r="AC928" s="318"/>
      <c r="AD928" s="318"/>
    </row>
    <row r="929" ht="15.75" customHeight="1">
      <c r="AC929" s="318"/>
      <c r="AD929" s="318"/>
    </row>
    <row r="930" ht="15.75" customHeight="1">
      <c r="AC930" s="318"/>
      <c r="AD930" s="318"/>
    </row>
    <row r="931" ht="15.75" customHeight="1">
      <c r="AC931" s="318"/>
      <c r="AD931" s="318"/>
    </row>
    <row r="932" ht="15.75" customHeight="1">
      <c r="AC932" s="318"/>
      <c r="AD932" s="318"/>
    </row>
    <row r="933" ht="15.75" customHeight="1">
      <c r="AC933" s="318"/>
      <c r="AD933" s="318"/>
    </row>
    <row r="934" ht="15.75" customHeight="1">
      <c r="AC934" s="318"/>
      <c r="AD934" s="318"/>
    </row>
    <row r="935" ht="15.75" customHeight="1">
      <c r="AC935" s="318"/>
      <c r="AD935" s="318"/>
    </row>
    <row r="936" ht="15.75" customHeight="1">
      <c r="AC936" s="318"/>
      <c r="AD936" s="318"/>
    </row>
    <row r="937" ht="15.75" customHeight="1">
      <c r="AC937" s="318"/>
      <c r="AD937" s="318"/>
    </row>
    <row r="938" ht="15.75" customHeight="1">
      <c r="AC938" s="318"/>
      <c r="AD938" s="318"/>
    </row>
    <row r="939" ht="15.75" customHeight="1">
      <c r="AC939" s="318"/>
      <c r="AD939" s="318"/>
    </row>
    <row r="940" ht="15.75" customHeight="1">
      <c r="AC940" s="318"/>
      <c r="AD940" s="318"/>
    </row>
    <row r="941" ht="15.75" customHeight="1">
      <c r="AC941" s="318"/>
      <c r="AD941" s="318"/>
    </row>
    <row r="942" ht="15.75" customHeight="1">
      <c r="AC942" s="318"/>
      <c r="AD942" s="318"/>
    </row>
    <row r="943" ht="15.75" customHeight="1">
      <c r="AC943" s="318"/>
      <c r="AD943" s="318"/>
    </row>
    <row r="944" ht="15.75" customHeight="1">
      <c r="AC944" s="318"/>
      <c r="AD944" s="318"/>
    </row>
    <row r="945" ht="15.75" customHeight="1">
      <c r="AC945" s="318"/>
      <c r="AD945" s="318"/>
    </row>
    <row r="946" ht="15.75" customHeight="1">
      <c r="AC946" s="318"/>
      <c r="AD946" s="318"/>
    </row>
    <row r="947" ht="15.75" customHeight="1">
      <c r="AC947" s="318"/>
      <c r="AD947" s="318"/>
    </row>
    <row r="948" ht="15.75" customHeight="1">
      <c r="AC948" s="318"/>
      <c r="AD948" s="318"/>
    </row>
    <row r="949" ht="15.75" customHeight="1">
      <c r="AC949" s="318"/>
      <c r="AD949" s="318"/>
    </row>
    <row r="950" ht="15.75" customHeight="1">
      <c r="AC950" s="318"/>
      <c r="AD950" s="318"/>
    </row>
    <row r="951" ht="15.75" customHeight="1">
      <c r="AC951" s="318"/>
      <c r="AD951" s="318"/>
    </row>
    <row r="952" ht="15.75" customHeight="1">
      <c r="AC952" s="318"/>
      <c r="AD952" s="318"/>
    </row>
    <row r="953" ht="15.75" customHeight="1">
      <c r="AC953" s="318"/>
      <c r="AD953" s="318"/>
    </row>
    <row r="954" ht="15.75" customHeight="1">
      <c r="AC954" s="318"/>
      <c r="AD954" s="318"/>
    </row>
    <row r="955" ht="15.75" customHeight="1">
      <c r="AC955" s="318"/>
      <c r="AD955" s="318"/>
    </row>
    <row r="956" ht="15.75" customHeight="1">
      <c r="AC956" s="318"/>
      <c r="AD956" s="318"/>
    </row>
    <row r="957" ht="15.75" customHeight="1">
      <c r="AC957" s="318"/>
      <c r="AD957" s="318"/>
    </row>
    <row r="958" ht="15.75" customHeight="1">
      <c r="AC958" s="318"/>
      <c r="AD958" s="318"/>
    </row>
    <row r="959" ht="15.75" customHeight="1">
      <c r="AC959" s="318"/>
      <c r="AD959" s="318"/>
    </row>
    <row r="960" ht="15.75" customHeight="1">
      <c r="AC960" s="318"/>
      <c r="AD960" s="318"/>
    </row>
    <row r="961" ht="15.75" customHeight="1">
      <c r="AC961" s="318"/>
      <c r="AD961" s="318"/>
    </row>
    <row r="962" ht="15.75" customHeight="1">
      <c r="AC962" s="318"/>
      <c r="AD962" s="318"/>
    </row>
    <row r="963" ht="15.75" customHeight="1">
      <c r="AC963" s="318"/>
      <c r="AD963" s="318"/>
    </row>
    <row r="964" ht="15.75" customHeight="1">
      <c r="AC964" s="318"/>
      <c r="AD964" s="318"/>
    </row>
    <row r="965" ht="15.75" customHeight="1">
      <c r="AC965" s="318"/>
      <c r="AD965" s="318"/>
    </row>
    <row r="966" ht="15.75" customHeight="1">
      <c r="AC966" s="318"/>
      <c r="AD966" s="318"/>
    </row>
    <row r="967" ht="15.75" customHeight="1">
      <c r="AC967" s="318"/>
      <c r="AD967" s="318"/>
    </row>
    <row r="968" ht="15.75" customHeight="1">
      <c r="AC968" s="318"/>
      <c r="AD968" s="318"/>
    </row>
    <row r="969" ht="15.75" customHeight="1">
      <c r="AC969" s="318"/>
      <c r="AD969" s="318"/>
    </row>
    <row r="970" ht="15.75" customHeight="1">
      <c r="AC970" s="318"/>
      <c r="AD970" s="318"/>
    </row>
    <row r="971" ht="15.75" customHeight="1">
      <c r="AC971" s="318"/>
      <c r="AD971" s="318"/>
    </row>
    <row r="972" ht="15.75" customHeight="1">
      <c r="AC972" s="318"/>
      <c r="AD972" s="318"/>
    </row>
    <row r="973" ht="15.75" customHeight="1">
      <c r="AC973" s="318"/>
      <c r="AD973" s="318"/>
    </row>
    <row r="974" ht="15.75" customHeight="1">
      <c r="AC974" s="318"/>
      <c r="AD974" s="318"/>
    </row>
    <row r="975" ht="15.75" customHeight="1">
      <c r="AC975" s="318"/>
      <c r="AD975" s="318"/>
    </row>
    <row r="976" ht="15.75" customHeight="1">
      <c r="AC976" s="318"/>
      <c r="AD976" s="318"/>
    </row>
    <row r="977" ht="15.75" customHeight="1">
      <c r="AC977" s="318"/>
      <c r="AD977" s="318"/>
    </row>
    <row r="978" ht="15.75" customHeight="1">
      <c r="AC978" s="318"/>
      <c r="AD978" s="318"/>
    </row>
    <row r="979" ht="15.75" customHeight="1">
      <c r="AC979" s="318"/>
      <c r="AD979" s="318"/>
    </row>
    <row r="980" ht="15.75" customHeight="1">
      <c r="AC980" s="318"/>
      <c r="AD980" s="318"/>
    </row>
    <row r="981" ht="15.75" customHeight="1">
      <c r="AC981" s="318"/>
      <c r="AD981" s="318"/>
    </row>
    <row r="982" ht="15.75" customHeight="1">
      <c r="AC982" s="318"/>
      <c r="AD982" s="318"/>
    </row>
    <row r="983" ht="15.75" customHeight="1">
      <c r="AC983" s="318"/>
      <c r="AD983" s="318"/>
    </row>
    <row r="984" ht="15.75" customHeight="1">
      <c r="AC984" s="318"/>
      <c r="AD984" s="318"/>
    </row>
    <row r="985" ht="15.75" customHeight="1">
      <c r="AC985" s="318"/>
      <c r="AD985" s="318"/>
    </row>
    <row r="986" ht="15.75" customHeight="1">
      <c r="AC986" s="318"/>
      <c r="AD986" s="318"/>
    </row>
    <row r="987" ht="15.75" customHeight="1">
      <c r="AC987" s="318"/>
      <c r="AD987" s="318"/>
    </row>
    <row r="988" ht="15.75" customHeight="1">
      <c r="AC988" s="318"/>
      <c r="AD988" s="318"/>
    </row>
    <row r="989" ht="15.75" customHeight="1">
      <c r="AC989" s="318"/>
      <c r="AD989" s="318"/>
    </row>
    <row r="990" ht="15.75" customHeight="1">
      <c r="AC990" s="318"/>
      <c r="AD990" s="318"/>
    </row>
    <row r="991" ht="15.75" customHeight="1">
      <c r="AC991" s="318"/>
      <c r="AD991" s="318"/>
    </row>
    <row r="992" ht="15.75" customHeight="1">
      <c r="AC992" s="318"/>
      <c r="AD992" s="318"/>
    </row>
    <row r="993" ht="15.75" customHeight="1">
      <c r="AC993" s="318"/>
      <c r="AD993" s="318"/>
    </row>
    <row r="994" ht="15.75" customHeight="1">
      <c r="AC994" s="318"/>
      <c r="AD994" s="318"/>
    </row>
    <row r="995" ht="15.75" customHeight="1">
      <c r="AC995" s="318"/>
      <c r="AD995" s="318"/>
    </row>
    <row r="996" ht="15.75" customHeight="1">
      <c r="AC996" s="318"/>
      <c r="AD996" s="318"/>
    </row>
    <row r="997" ht="15.75" customHeight="1">
      <c r="AC997" s="318"/>
      <c r="AD997" s="318"/>
    </row>
    <row r="998" ht="15.75" customHeight="1">
      <c r="AC998" s="318"/>
      <c r="AD998" s="318"/>
    </row>
    <row r="999" ht="15.75" customHeight="1">
      <c r="AC999" s="318"/>
      <c r="AD999" s="318"/>
    </row>
    <row r="1000" ht="15.75" customHeight="1">
      <c r="AC1000" s="318"/>
      <c r="AD1000" s="318"/>
    </row>
  </sheetData>
  <mergeCells count="23">
    <mergeCell ref="D9:D11"/>
    <mergeCell ref="E9:E11"/>
    <mergeCell ref="F9:F11"/>
    <mergeCell ref="G9:G11"/>
    <mergeCell ref="H9:H11"/>
    <mergeCell ref="I9:I11"/>
    <mergeCell ref="J9:J11"/>
    <mergeCell ref="U9:U11"/>
    <mergeCell ref="V9:V11"/>
    <mergeCell ref="W9:X10"/>
    <mergeCell ref="Y9:Z10"/>
    <mergeCell ref="AA9:AA11"/>
    <mergeCell ref="AB9:AB11"/>
    <mergeCell ref="AC9:AC11"/>
    <mergeCell ref="S9:S11"/>
    <mergeCell ref="R10:R11"/>
    <mergeCell ref="K9:K11"/>
    <mergeCell ref="L9:L11"/>
    <mergeCell ref="M9:M11"/>
    <mergeCell ref="N9:N11"/>
    <mergeCell ref="O9:R9"/>
    <mergeCell ref="T9:T11"/>
    <mergeCell ref="O10:Q10"/>
  </mergeCells>
  <dataValidations>
    <dataValidation type="custom" allowBlank="1" showInputMessage="1" showErrorMessage="1" prompt="[A-Z][A-Z][A-Z][A-Z][A-Z][0-9][0-9][0-9][0-9][A-Z]_x000a__x000a_In absence of PAN write : ZZZZZ9999Z" sqref="H13">
      <formula1>EQ(LEN(H13),(10))</formula1>
    </dataValidation>
    <dataValidation type="list" allowBlank="1" showErrorMessage="1" sqref="E13">
      <formula1>$AR$3:$BA$3</formula1>
    </dataValidation>
    <dataValidation type="list" allowBlank="1" showErrorMessage="1" sqref="F13">
      <formula1>$AV$9:$AV$10</formula1>
    </dataValidation>
    <dataValidation type="decimal" operator="greaterThanOrEqual" allowBlank="1" showErrorMessage="1" sqref="I13:L13 O13:P13 S13:T13">
      <formula1>0.0</formula1>
    </dataValidation>
    <dataValidation type="list" allowBlank="1" showErrorMessage="1" sqref="AC13">
      <formula1>$AR$2:$AS$2</formula1>
    </dataValidation>
    <dataValidation type="decimal" operator="lessThanOrEqual" allowBlank="1" showErrorMessage="1" sqref="W13">
      <formula1>J13</formula1>
    </dataValidation>
    <dataValidation type="decimal" operator="lessThanOrEqual" allowBlank="1" showErrorMessage="1" sqref="Y13">
      <formula1>J13</formula1>
    </dataValidation>
    <dataValidation type="decimal" operator="lessThanOrEqual" allowBlank="1" showErrorMessage="1" sqref="AA13">
      <formula1>M13</formula1>
    </dataValidation>
  </dataValidations>
  <hyperlinks>
    <hyperlink display="Total" location="'Shareholding Pattern'!F24" ref="G16"/>
    <hyperlink display="Total" location="'Shareholding Pattern'!F24" ref="H16"/>
  </hyperlinks>
  <printOptions/>
  <pageMargins bottom="0.75" footer="0.0" header="0.0" left="0.7" right="0.7" top="0.75"/>
  <pageSetup orientation="portrait"/>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685DB"/>
    <pageSetUpPr/>
  </sheetPr>
  <sheetViews>
    <sheetView showGridLines="0" workbookViewId="0"/>
  </sheetViews>
  <sheetFormatPr customHeight="1" defaultColWidth="14.43" defaultRowHeight="15.0"/>
  <cols>
    <col customWidth="1" min="1" max="1" width="2.0"/>
    <col customWidth="1" hidden="1" min="2" max="2" width="1.57"/>
    <col customWidth="1" hidden="1" min="3" max="3" width="1.71"/>
    <col customWidth="1" hidden="1" min="4" max="4" width="2.29"/>
    <col customWidth="1" min="5" max="5" width="7.14"/>
    <col customWidth="1" min="6" max="6" width="35.71"/>
    <col customWidth="1" min="7" max="7" width="13.71"/>
    <col customWidth="1" min="8" max="8" width="14.57"/>
    <col customWidth="1" hidden="1" min="9" max="10" width="14.57"/>
    <col customWidth="1" min="11" max="11" width="15.57"/>
    <col customWidth="1" min="12" max="12" width="13.57"/>
    <col customWidth="1" min="13" max="13" width="16.57"/>
    <col customWidth="1" hidden="1" min="14" max="14" width="16.43"/>
    <col customWidth="1" min="15" max="15" width="19.43"/>
    <col customWidth="1" min="16" max="16" width="12.86"/>
    <col customWidth="1" hidden="1" min="17" max="19" width="14.57"/>
    <col customWidth="1" min="20" max="20" width="19.14"/>
    <col customWidth="1" hidden="1" min="21" max="21" width="15.43"/>
    <col customWidth="1" hidden="1" min="22" max="22" width="8.43"/>
    <col customWidth="1" min="23" max="23" width="15.43"/>
    <col customWidth="1" min="24" max="24" width="18.71"/>
    <col customWidth="1" min="25" max="25" width="4.0"/>
    <col customWidth="1" min="26" max="26" width="3.57"/>
    <col customWidth="1" hidden="1" min="27" max="44" width="13.0"/>
  </cols>
  <sheetData>
    <row r="1" hidden="1">
      <c r="I1" s="71">
        <v>0.0</v>
      </c>
    </row>
    <row r="2" hidden="1">
      <c r="F2" s="71" t="s">
        <v>354</v>
      </c>
      <c r="G2" s="71" t="s">
        <v>356</v>
      </c>
      <c r="H2" s="71" t="s">
        <v>130</v>
      </c>
      <c r="I2" s="71" t="s">
        <v>131</v>
      </c>
      <c r="J2" s="71" t="s">
        <v>132</v>
      </c>
      <c r="K2" s="71" t="s">
        <v>133</v>
      </c>
      <c r="L2" s="71" t="s">
        <v>134</v>
      </c>
      <c r="M2" s="71" t="s">
        <v>135</v>
      </c>
      <c r="N2" s="71" t="s">
        <v>136</v>
      </c>
      <c r="O2" s="71" t="s">
        <v>137</v>
      </c>
      <c r="P2" s="71" t="s">
        <v>138</v>
      </c>
      <c r="Q2" s="71" t="s">
        <v>139</v>
      </c>
      <c r="R2" s="71" t="s">
        <v>140</v>
      </c>
      <c r="S2" s="71" t="s">
        <v>334</v>
      </c>
      <c r="T2" s="71" t="s">
        <v>141</v>
      </c>
      <c r="U2" s="71" t="s">
        <v>142</v>
      </c>
      <c r="V2" s="71" t="s">
        <v>143</v>
      </c>
      <c r="W2" s="71" t="s">
        <v>146</v>
      </c>
      <c r="X2" s="71" t="s">
        <v>361</v>
      </c>
    </row>
    <row r="3" hidden="1"/>
    <row r="4" hidden="1"/>
    <row r="5" hidden="1"/>
    <row r="7" ht="15.0" customHeight="1">
      <c r="AR7" s="71" t="s">
        <v>664</v>
      </c>
    </row>
    <row r="8" ht="15.0" customHeight="1">
      <c r="AR8" s="71" t="s">
        <v>636</v>
      </c>
    </row>
    <row r="9" ht="29.25" customHeight="1">
      <c r="E9" s="74" t="s">
        <v>592</v>
      </c>
      <c r="F9" s="74" t="s">
        <v>593</v>
      </c>
      <c r="G9" s="74" t="s">
        <v>594</v>
      </c>
      <c r="H9" s="74" t="s">
        <v>152</v>
      </c>
      <c r="I9" s="74" t="s">
        <v>153</v>
      </c>
      <c r="J9" s="74" t="s">
        <v>154</v>
      </c>
      <c r="K9" s="74" t="s">
        <v>155</v>
      </c>
      <c r="L9" s="74" t="s">
        <v>156</v>
      </c>
      <c r="M9" s="257" t="s">
        <v>446</v>
      </c>
      <c r="N9" s="3"/>
      <c r="O9" s="3"/>
      <c r="P9" s="4"/>
      <c r="Q9" s="74" t="s">
        <v>158</v>
      </c>
      <c r="R9" s="74" t="s">
        <v>159</v>
      </c>
      <c r="S9" s="74" t="s">
        <v>160</v>
      </c>
      <c r="T9" s="74" t="s">
        <v>634</v>
      </c>
      <c r="U9" s="76" t="s">
        <v>162</v>
      </c>
      <c r="V9" s="77"/>
      <c r="W9" s="74" t="s">
        <v>164</v>
      </c>
      <c r="X9" s="74" t="s">
        <v>361</v>
      </c>
      <c r="AR9" s="71" t="s">
        <v>665</v>
      </c>
    </row>
    <row r="10" ht="31.5" customHeight="1">
      <c r="E10" s="78"/>
      <c r="F10" s="78"/>
      <c r="G10" s="78"/>
      <c r="H10" s="78"/>
      <c r="I10" s="78"/>
      <c r="J10" s="78"/>
      <c r="K10" s="78"/>
      <c r="L10" s="78"/>
      <c r="M10" s="257" t="s">
        <v>447</v>
      </c>
      <c r="N10" s="3"/>
      <c r="O10" s="4"/>
      <c r="P10" s="74" t="s">
        <v>448</v>
      </c>
      <c r="Q10" s="78"/>
      <c r="R10" s="78"/>
      <c r="S10" s="78"/>
      <c r="T10" s="78"/>
      <c r="U10" s="79"/>
      <c r="V10" s="80"/>
      <c r="W10" s="78"/>
      <c r="X10" s="78"/>
      <c r="AR10" s="71" t="s">
        <v>637</v>
      </c>
    </row>
    <row r="11" ht="78.75" customHeight="1">
      <c r="E11" s="81"/>
      <c r="F11" s="81"/>
      <c r="G11" s="81"/>
      <c r="H11" s="81"/>
      <c r="I11" s="81"/>
      <c r="J11" s="81"/>
      <c r="K11" s="81"/>
      <c r="L11" s="81"/>
      <c r="M11" s="82" t="s">
        <v>167</v>
      </c>
      <c r="N11" s="82" t="s">
        <v>168</v>
      </c>
      <c r="O11" s="82" t="s">
        <v>169</v>
      </c>
      <c r="P11" s="81"/>
      <c r="Q11" s="81"/>
      <c r="R11" s="81"/>
      <c r="S11" s="81"/>
      <c r="T11" s="81"/>
      <c r="U11" s="82" t="s">
        <v>170</v>
      </c>
      <c r="V11" s="82" t="s">
        <v>171</v>
      </c>
      <c r="W11" s="81"/>
      <c r="X11" s="81"/>
      <c r="AR11" s="71" t="s">
        <v>666</v>
      </c>
    </row>
    <row r="12" ht="19.5" customHeight="1">
      <c r="E12" s="258" t="s">
        <v>667</v>
      </c>
      <c r="F12" s="310" t="s">
        <v>521</v>
      </c>
      <c r="G12" s="326"/>
      <c r="H12" s="326"/>
      <c r="I12" s="326"/>
      <c r="J12" s="326"/>
      <c r="K12" s="326"/>
      <c r="L12" s="326"/>
      <c r="M12" s="326"/>
      <c r="N12" s="326"/>
      <c r="O12" s="326"/>
      <c r="P12" s="326"/>
      <c r="Q12" s="326"/>
      <c r="R12" s="326"/>
      <c r="S12" s="326"/>
      <c r="T12" s="326"/>
      <c r="U12" s="326"/>
      <c r="V12" s="326"/>
      <c r="W12" s="326"/>
      <c r="X12" s="327"/>
      <c r="AR12" s="71" t="s">
        <v>668</v>
      </c>
    </row>
    <row r="13" ht="19.5" hidden="1" customHeight="1">
      <c r="A13" s="262"/>
      <c r="B13" s="262"/>
      <c r="C13" s="262"/>
      <c r="D13" s="262"/>
      <c r="E13" s="84"/>
      <c r="F13" s="90"/>
      <c r="G13" s="263"/>
      <c r="H13" s="264"/>
      <c r="I13" s="265"/>
      <c r="J13" s="265"/>
      <c r="K13" s="266" t="str">
        <f>+IFERROR(IF(COUNT(H13:J13),ROUND(SUM(H13:J13),0),""),"")</f>
        <v/>
      </c>
      <c r="L13" s="267" t="str">
        <f>+IFERROR(IF(COUNT(K13),ROUND(K13/'Shareholding Pattern'!$L$57*100,2),""),"")</f>
        <v/>
      </c>
      <c r="M13" s="268" t="str">
        <f>IF(H13="","",H13)</f>
        <v/>
      </c>
      <c r="N13" s="269"/>
      <c r="O13" s="223" t="str">
        <f>+IFERROR(IF(COUNT(M13:N13),ROUND(SUM(M13,N13),2),""),"")</f>
        <v/>
      </c>
      <c r="P13" s="267" t="str">
        <f>+IFERROR(IF(COUNT(O13),ROUND(O13/('Shareholding Pattern'!$P$58)*100,2),""),"")</f>
        <v/>
      </c>
      <c r="Q13" s="265"/>
      <c r="R13" s="265"/>
      <c r="S13" s="270" t="str">
        <f>+IFERROR(IF(COUNT(Q13:R13),ROUND(SUM(Q13:R13),0),""),"")</f>
        <v/>
      </c>
      <c r="T13" s="267" t="str">
        <f>+IFERROR(IF(COUNT(K13,S13),ROUND(SUM(S13,K13)/SUM('Shareholding Pattern'!$L$57,'Shareholding Pattern'!$T$57)*100,2),""),"")</f>
        <v/>
      </c>
      <c r="U13" s="265"/>
      <c r="V13" s="267" t="str">
        <f>+IFERROR(IF(COUNT(U13),ROUND(SUM(U13)/SUM(K13)*100,2),""),0)</f>
        <v/>
      </c>
      <c r="W13" s="265"/>
      <c r="X13" s="278"/>
      <c r="Z13" s="262"/>
      <c r="AA13" s="262"/>
      <c r="AB13" s="262"/>
      <c r="AC13" s="262">
        <f>IF(SUM(H13:W13)&gt;0,1,0)</f>
        <v>0</v>
      </c>
      <c r="AD13" s="262">
        <f>SUM(AC15:AC65535)</f>
        <v>0</v>
      </c>
      <c r="AE13" s="262"/>
      <c r="AF13" s="262"/>
      <c r="AG13" s="262"/>
      <c r="AH13" s="262"/>
      <c r="AI13" s="262"/>
      <c r="AJ13" s="262"/>
      <c r="AK13" s="262"/>
      <c r="AL13" s="262"/>
      <c r="AM13" s="262"/>
      <c r="AN13" s="262"/>
      <c r="AO13" s="262"/>
      <c r="AP13" s="262"/>
      <c r="AQ13" s="262"/>
      <c r="AR13" s="262" t="s">
        <v>640</v>
      </c>
    </row>
    <row r="14" ht="24.75" customHeight="1">
      <c r="E14" s="272"/>
      <c r="F14" s="273"/>
      <c r="G14" s="328" t="s">
        <v>669</v>
      </c>
      <c r="H14" s="273"/>
      <c r="I14" s="273"/>
      <c r="J14" s="273"/>
      <c r="K14" s="273"/>
      <c r="L14" s="273"/>
      <c r="M14" s="273"/>
      <c r="N14" s="273"/>
      <c r="O14" s="273"/>
      <c r="P14" s="273"/>
      <c r="Q14" s="273"/>
      <c r="R14" s="273"/>
      <c r="S14" s="273"/>
      <c r="T14" s="273"/>
      <c r="U14" s="273"/>
      <c r="V14" s="273"/>
      <c r="W14" s="273"/>
      <c r="X14" s="274"/>
      <c r="AR14" s="71" t="s">
        <v>655</v>
      </c>
    </row>
    <row r="15" ht="24.75" hidden="1" customHeight="1">
      <c r="E15" s="279"/>
      <c r="F15" s="299"/>
      <c r="G15" s="299"/>
      <c r="H15" s="299"/>
      <c r="I15" s="299"/>
      <c r="J15" s="299"/>
      <c r="K15" s="299"/>
      <c r="L15" s="299"/>
      <c r="M15" s="299"/>
      <c r="N15" s="299"/>
      <c r="O15" s="299"/>
      <c r="P15" s="299"/>
      <c r="Q15" s="299"/>
      <c r="R15" s="299"/>
      <c r="S15" s="299"/>
      <c r="T15" s="299"/>
      <c r="U15" s="299"/>
      <c r="V15" s="299"/>
      <c r="W15" s="274"/>
    </row>
    <row r="16" ht="19.5" customHeight="1">
      <c r="E16" s="309"/>
      <c r="F16" s="325" t="s">
        <v>169</v>
      </c>
      <c r="G16" s="325" t="s">
        <v>169</v>
      </c>
      <c r="H16" s="153" t="str">
        <f t="shared" ref="H16:K16" si="1">+IFERROR(IF(COUNT(H14:H15),ROUND(SUM(H14:H15),0),""),"")</f>
        <v/>
      </c>
      <c r="I16" s="153" t="str">
        <f t="shared" si="1"/>
        <v/>
      </c>
      <c r="J16" s="153" t="str">
        <f t="shared" si="1"/>
        <v/>
      </c>
      <c r="K16" s="153" t="str">
        <f t="shared" si="1"/>
        <v/>
      </c>
      <c r="L16" s="267" t="str">
        <f>+IFERROR(IF(COUNT(K16),ROUND(K16/'Shareholding Pattern'!$L$57*100,2),""),"")</f>
        <v/>
      </c>
      <c r="M16" s="87" t="str">
        <f t="shared" ref="M16:O16" si="2">+IFERROR(IF(COUNT(M14:M15),ROUND(SUM(M14:M15),0),""),"")</f>
        <v/>
      </c>
      <c r="N16" s="87" t="str">
        <f t="shared" si="2"/>
        <v/>
      </c>
      <c r="O16" s="87" t="str">
        <f t="shared" si="2"/>
        <v/>
      </c>
      <c r="P16" s="267" t="str">
        <f>+IFERROR(IF(COUNT(O16),ROUND(O16/('Shareholding Pattern'!$P$58)*100,2),""),"")</f>
        <v/>
      </c>
      <c r="Q16" s="153" t="str">
        <f t="shared" ref="Q16:S16" si="3">+IFERROR(IF(COUNT(Q14:Q15),ROUND(SUM(Q14:Q15),0),""),"")</f>
        <v/>
      </c>
      <c r="R16" s="153" t="str">
        <f t="shared" si="3"/>
        <v/>
      </c>
      <c r="S16" s="153" t="str">
        <f t="shared" si="3"/>
        <v/>
      </c>
      <c r="T16" s="267" t="str">
        <f>+IFERROR(IF(COUNT(K16,S16),ROUND(SUM(S16,K16)/SUM('Shareholding Pattern'!$L$57,'Shareholding Pattern'!$T$57)*100,2),""),"")</f>
        <v/>
      </c>
      <c r="U16" s="153" t="str">
        <f>+IFERROR(IF(COUNT(U14:U15),ROUND(SUM(U14:U15),0),""),"")</f>
        <v/>
      </c>
      <c r="V16" s="267" t="str">
        <f>+IFERROR(IF(COUNT(U16),ROUND(SUM(U16)/SUM(K16)*100,2),""),0)</f>
        <v/>
      </c>
      <c r="W16" s="153" t="str">
        <f>+IFERROR(IF(COUNT(W14:W15),ROUND(SUM(W14:W15),0),""),"")</f>
        <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E9:E11"/>
    <mergeCell ref="F9:F11"/>
    <mergeCell ref="G9:G11"/>
    <mergeCell ref="H9:H11"/>
    <mergeCell ref="I9:I11"/>
    <mergeCell ref="J9:J11"/>
    <mergeCell ref="K9:K11"/>
    <mergeCell ref="W9:W11"/>
    <mergeCell ref="X9:X11"/>
    <mergeCell ref="Q9:Q11"/>
    <mergeCell ref="P10:P11"/>
    <mergeCell ref="L9:L11"/>
    <mergeCell ref="M9:P9"/>
    <mergeCell ref="R9:R11"/>
    <mergeCell ref="S9:S11"/>
    <mergeCell ref="T9:T11"/>
    <mergeCell ref="U9:V10"/>
    <mergeCell ref="M10:O10"/>
  </mergeCells>
  <dataValidations>
    <dataValidation type="custom" allowBlank="1" showInputMessage="1" showErrorMessage="1" prompt="[A-Z][A-Z][A-Z][A-Z][A-Z][0-9][0-9][0-9][0-9][A-Z]_x000a__x000a_In absence of PAN write : ZZZZZ9999Z" sqref="G13">
      <formula1>EQ(LEN(G13),(10))</formula1>
    </dataValidation>
    <dataValidation type="decimal" operator="lessThanOrEqual" allowBlank="1" showErrorMessage="1" sqref="W13">
      <formula1>K13</formula1>
    </dataValidation>
    <dataValidation type="decimal" operator="greaterThanOrEqual" allowBlank="1" showErrorMessage="1" sqref="H13:J13 M13:N13 Q13:R13">
      <formula1>0.0</formula1>
    </dataValidation>
    <dataValidation type="decimal" operator="lessThanOrEqual" allowBlank="1" showErrorMessage="1" sqref="U13">
      <formula1>H13</formula1>
    </dataValidation>
  </dataValidations>
  <hyperlinks>
    <hyperlink display="Total" location="'Shareholding Pattern'!F30" ref="F16"/>
    <hyperlink display="Total" location="'Shareholding Pattern'!F30" ref="G16"/>
  </hyperlinks>
  <printOptions/>
  <pageMargins bottom="0.75" footer="0.0" header="0.0" left="0.7" right="0.7" top="0.75"/>
  <pageSetup orientation="portrait"/>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685DB"/>
    <pageSetUpPr/>
  </sheetPr>
  <sheetViews>
    <sheetView showGridLines="0" workbookViewId="0"/>
  </sheetViews>
  <sheetFormatPr customHeight="1" defaultColWidth="14.43" defaultRowHeight="15.0"/>
  <cols>
    <col customWidth="1" min="1" max="1" width="2.0"/>
    <col customWidth="1" hidden="1" min="2" max="2" width="1.57"/>
    <col customWidth="1" hidden="1" min="3" max="3" width="1.71"/>
    <col customWidth="1" hidden="1" min="4" max="4" width="2.29"/>
    <col customWidth="1" min="5" max="5" width="7.14"/>
    <col customWidth="1" min="6" max="6" width="35.71"/>
    <col customWidth="1" min="7" max="7" width="13.71"/>
    <col customWidth="1" min="8" max="8" width="14.57"/>
    <col customWidth="1" hidden="1" min="9" max="10" width="14.57"/>
    <col customWidth="1" min="11" max="11" width="15.57"/>
    <col customWidth="1" min="12" max="12" width="13.57"/>
    <col customWidth="1" min="13" max="13" width="15.43"/>
    <col customWidth="1" hidden="1" min="14" max="14" width="16.0"/>
    <col customWidth="1" min="15" max="15" width="16.43"/>
    <col customWidth="1" min="16" max="16" width="14.29"/>
    <col customWidth="1" hidden="1" min="17" max="19" width="14.57"/>
    <col customWidth="1" min="20" max="20" width="19.14"/>
    <col customWidth="1" hidden="1" min="21" max="21" width="15.43"/>
    <col customWidth="1" hidden="1" min="22" max="22" width="8.71"/>
    <col customWidth="1" min="23" max="23" width="15.43"/>
    <col customWidth="1" min="24" max="24" width="18.71"/>
    <col customWidth="1" min="25" max="25" width="3.0"/>
    <col customWidth="1" min="26" max="26" width="2.71"/>
    <col customWidth="1" hidden="1" min="27" max="44" width="22.43"/>
  </cols>
  <sheetData>
    <row r="1" hidden="1">
      <c r="I1" s="71">
        <v>0.0</v>
      </c>
    </row>
    <row r="2" hidden="1">
      <c r="F2" s="71" t="s">
        <v>354</v>
      </c>
      <c r="G2" s="71" t="s">
        <v>356</v>
      </c>
      <c r="H2" s="71" t="s">
        <v>130</v>
      </c>
      <c r="I2" s="71" t="s">
        <v>131</v>
      </c>
      <c r="J2" s="71" t="s">
        <v>132</v>
      </c>
      <c r="K2" s="71" t="s">
        <v>133</v>
      </c>
      <c r="L2" s="71" t="s">
        <v>134</v>
      </c>
      <c r="M2" s="71" t="s">
        <v>135</v>
      </c>
      <c r="N2" s="71" t="s">
        <v>136</v>
      </c>
      <c r="O2" s="71" t="s">
        <v>137</v>
      </c>
      <c r="P2" s="71" t="s">
        <v>138</v>
      </c>
      <c r="Q2" s="71" t="s">
        <v>139</v>
      </c>
      <c r="R2" s="71" t="s">
        <v>140</v>
      </c>
      <c r="S2" s="71" t="s">
        <v>334</v>
      </c>
      <c r="T2" s="71" t="s">
        <v>141</v>
      </c>
      <c r="U2" s="71" t="s">
        <v>142</v>
      </c>
      <c r="V2" s="71" t="s">
        <v>143</v>
      </c>
      <c r="W2" s="71" t="s">
        <v>146</v>
      </c>
      <c r="X2" s="71" t="s">
        <v>361</v>
      </c>
    </row>
    <row r="3" hidden="1"/>
    <row r="4" hidden="1"/>
    <row r="5" hidden="1"/>
    <row r="6" hidden="1"/>
    <row r="7" ht="15.0" customHeight="1">
      <c r="AR7" s="71" t="s">
        <v>664</v>
      </c>
    </row>
    <row r="8" ht="15.0" customHeight="1">
      <c r="AR8" s="71" t="s">
        <v>636</v>
      </c>
    </row>
    <row r="9" ht="29.25" customHeight="1">
      <c r="E9" s="74" t="s">
        <v>592</v>
      </c>
      <c r="F9" s="74" t="s">
        <v>593</v>
      </c>
      <c r="G9" s="74" t="s">
        <v>594</v>
      </c>
      <c r="H9" s="74" t="s">
        <v>152</v>
      </c>
      <c r="I9" s="74" t="s">
        <v>153</v>
      </c>
      <c r="J9" s="74" t="s">
        <v>154</v>
      </c>
      <c r="K9" s="74" t="s">
        <v>155</v>
      </c>
      <c r="L9" s="74" t="s">
        <v>156</v>
      </c>
      <c r="M9" s="257" t="s">
        <v>446</v>
      </c>
      <c r="N9" s="3"/>
      <c r="O9" s="3"/>
      <c r="P9" s="4"/>
      <c r="Q9" s="74" t="s">
        <v>158</v>
      </c>
      <c r="R9" s="74" t="s">
        <v>159</v>
      </c>
      <c r="S9" s="74" t="s">
        <v>160</v>
      </c>
      <c r="T9" s="74" t="s">
        <v>634</v>
      </c>
      <c r="U9" s="76" t="s">
        <v>162</v>
      </c>
      <c r="V9" s="77"/>
      <c r="W9" s="74" t="s">
        <v>164</v>
      </c>
      <c r="X9" s="74" t="s">
        <v>361</v>
      </c>
      <c r="AR9" s="71" t="s">
        <v>665</v>
      </c>
    </row>
    <row r="10" ht="31.5" customHeight="1">
      <c r="E10" s="78"/>
      <c r="F10" s="78"/>
      <c r="G10" s="78"/>
      <c r="H10" s="78"/>
      <c r="I10" s="78"/>
      <c r="J10" s="78"/>
      <c r="K10" s="78"/>
      <c r="L10" s="78"/>
      <c r="M10" s="257" t="s">
        <v>447</v>
      </c>
      <c r="N10" s="3"/>
      <c r="O10" s="4"/>
      <c r="P10" s="74" t="s">
        <v>448</v>
      </c>
      <c r="Q10" s="78"/>
      <c r="R10" s="78"/>
      <c r="S10" s="78"/>
      <c r="T10" s="78"/>
      <c r="U10" s="79"/>
      <c r="V10" s="80"/>
      <c r="W10" s="78"/>
      <c r="X10" s="78"/>
      <c r="AR10" s="71" t="s">
        <v>637</v>
      </c>
    </row>
    <row r="11" ht="78.75" customHeight="1">
      <c r="E11" s="81"/>
      <c r="F11" s="81"/>
      <c r="G11" s="81"/>
      <c r="H11" s="81"/>
      <c r="I11" s="81"/>
      <c r="J11" s="81"/>
      <c r="K11" s="81"/>
      <c r="L11" s="81"/>
      <c r="M11" s="82" t="s">
        <v>167</v>
      </c>
      <c r="N11" s="82" t="s">
        <v>168</v>
      </c>
      <c r="O11" s="82" t="s">
        <v>169</v>
      </c>
      <c r="P11" s="81"/>
      <c r="Q11" s="81"/>
      <c r="R11" s="81"/>
      <c r="S11" s="81"/>
      <c r="T11" s="81"/>
      <c r="U11" s="82" t="s">
        <v>170</v>
      </c>
      <c r="V11" s="82" t="s">
        <v>171</v>
      </c>
      <c r="W11" s="81"/>
      <c r="X11" s="81"/>
      <c r="AR11" s="71" t="s">
        <v>666</v>
      </c>
    </row>
    <row r="12" ht="18.0" customHeight="1">
      <c r="E12" s="258" t="s">
        <v>670</v>
      </c>
      <c r="F12" s="310" t="s">
        <v>525</v>
      </c>
      <c r="G12" s="260"/>
      <c r="H12" s="260"/>
      <c r="I12" s="260"/>
      <c r="J12" s="260"/>
      <c r="K12" s="260"/>
      <c r="L12" s="260"/>
      <c r="M12" s="260"/>
      <c r="N12" s="260"/>
      <c r="O12" s="260"/>
      <c r="P12" s="260"/>
      <c r="Q12" s="260"/>
      <c r="R12" s="260"/>
      <c r="S12" s="260"/>
      <c r="T12" s="260"/>
      <c r="U12" s="260"/>
      <c r="V12" s="260"/>
      <c r="W12" s="260"/>
      <c r="X12" s="261"/>
      <c r="AR12" s="71" t="s">
        <v>668</v>
      </c>
    </row>
    <row r="13" ht="19.5" hidden="1" customHeight="1">
      <c r="A13" s="262"/>
      <c r="B13" s="262"/>
      <c r="C13" s="262"/>
      <c r="D13" s="262"/>
      <c r="E13" s="84"/>
      <c r="F13" s="90"/>
      <c r="G13" s="263"/>
      <c r="H13" s="264"/>
      <c r="I13" s="265"/>
      <c r="J13" s="265"/>
      <c r="K13" s="266" t="str">
        <f>+IFERROR(IF(COUNT(H13:J13),ROUND(SUM(H13:J13),0),""),"")</f>
        <v/>
      </c>
      <c r="L13" s="267" t="str">
        <f>+IFERROR(IF(COUNT(K13),ROUND(K13/'Shareholding Pattern'!$L$57*100,2),""),"")</f>
        <v/>
      </c>
      <c r="M13" s="268" t="str">
        <f>IF(H13="","",H13)</f>
        <v/>
      </c>
      <c r="N13" s="269"/>
      <c r="O13" s="223" t="str">
        <f>+IFERROR(IF(COUNT(M13:N13),ROUND(SUM(M13,N13),2),""),"")</f>
        <v/>
      </c>
      <c r="P13" s="267" t="str">
        <f>+IFERROR(IF(COUNT(O13),ROUND(O13/('Shareholding Pattern'!$P$58)*100,2),""),"")</f>
        <v/>
      </c>
      <c r="Q13" s="265"/>
      <c r="R13" s="265"/>
      <c r="S13" s="270" t="str">
        <f>+IFERROR(IF(COUNT(Q13:R13),ROUND(SUM(Q13:R13),0),""),"")</f>
        <v/>
      </c>
      <c r="T13" s="267" t="str">
        <f>+IFERROR(IF(COUNT(K13,S13),ROUND(SUM(S13,K13)/SUM('Shareholding Pattern'!$L$57,'Shareholding Pattern'!$T$57)*100,2),""),"")</f>
        <v/>
      </c>
      <c r="U13" s="265"/>
      <c r="V13" s="267" t="str">
        <f>+IFERROR(IF(COUNT(U13),ROUND(SUM(U13)/SUM(K13)*100,2),""),0)</f>
        <v/>
      </c>
      <c r="W13" s="265"/>
      <c r="X13" s="278"/>
      <c r="Y13" s="262"/>
      <c r="Z13" s="262"/>
      <c r="AA13" s="262"/>
      <c r="AB13" s="262"/>
      <c r="AC13" s="262">
        <f>IF(SUM(H13:W13)&gt;0,1,0)</f>
        <v>0</v>
      </c>
      <c r="AD13" s="262">
        <f>SUM(AC15:AC65535)</f>
        <v>0</v>
      </c>
      <c r="AE13" s="262"/>
      <c r="AF13" s="262"/>
      <c r="AG13" s="262"/>
      <c r="AH13" s="262"/>
      <c r="AI13" s="262"/>
      <c r="AJ13" s="262"/>
      <c r="AK13" s="262"/>
      <c r="AL13" s="262"/>
      <c r="AM13" s="262"/>
      <c r="AN13" s="262"/>
      <c r="AO13" s="262"/>
      <c r="AP13" s="262"/>
      <c r="AQ13" s="262"/>
      <c r="AR13" s="262" t="s">
        <v>640</v>
      </c>
    </row>
    <row r="14" ht="24.75" customHeight="1">
      <c r="E14" s="272"/>
      <c r="F14" s="273"/>
      <c r="G14" s="328" t="s">
        <v>671</v>
      </c>
      <c r="H14" s="273"/>
      <c r="I14" s="273"/>
      <c r="J14" s="273"/>
      <c r="K14" s="273"/>
      <c r="L14" s="273"/>
      <c r="M14" s="273"/>
      <c r="N14" s="273"/>
      <c r="O14" s="273"/>
      <c r="P14" s="273"/>
      <c r="Q14" s="273"/>
      <c r="R14" s="273"/>
      <c r="S14" s="273"/>
      <c r="T14" s="273"/>
      <c r="U14" s="273"/>
      <c r="V14" s="273"/>
      <c r="W14" s="273"/>
      <c r="X14" s="274"/>
      <c r="AR14" s="71" t="s">
        <v>655</v>
      </c>
    </row>
    <row r="15" ht="0.75" hidden="1" customHeight="1">
      <c r="E15" s="279"/>
      <c r="F15" s="299"/>
      <c r="G15" s="299"/>
      <c r="H15" s="299"/>
      <c r="I15" s="299"/>
      <c r="J15" s="299"/>
      <c r="K15" s="299"/>
      <c r="L15" s="299"/>
      <c r="M15" s="299"/>
      <c r="N15" s="299"/>
      <c r="O15" s="299"/>
      <c r="P15" s="299"/>
      <c r="Q15" s="299"/>
      <c r="R15" s="299"/>
      <c r="S15" s="299"/>
      <c r="T15" s="299"/>
      <c r="U15" s="299"/>
      <c r="V15" s="299"/>
      <c r="W15" s="274"/>
      <c r="AR15" s="71" t="s">
        <v>672</v>
      </c>
    </row>
    <row r="16" ht="19.5" customHeight="1">
      <c r="E16" s="309"/>
      <c r="F16" s="325" t="s">
        <v>169</v>
      </c>
      <c r="G16" s="325" t="s">
        <v>169</v>
      </c>
      <c r="H16" s="153" t="str">
        <f t="shared" ref="H16:K16" si="1">+IFERROR(IF(COUNT(H14:H15),ROUND(SUM(H14:H15),0),""),"")</f>
        <v/>
      </c>
      <c r="I16" s="153" t="str">
        <f t="shared" si="1"/>
        <v/>
      </c>
      <c r="J16" s="153" t="str">
        <f t="shared" si="1"/>
        <v/>
      </c>
      <c r="K16" s="153" t="str">
        <f t="shared" si="1"/>
        <v/>
      </c>
      <c r="L16" s="267" t="str">
        <f>+IFERROR(IF(COUNT(K16),ROUND(K16/'Shareholding Pattern'!$L$57*100,2),""),"")</f>
        <v/>
      </c>
      <c r="M16" s="87" t="str">
        <f t="shared" ref="M16:O16" si="2">+IFERROR(IF(COUNT(M14:M15),ROUND(SUM(M14:M15),0),""),"")</f>
        <v/>
      </c>
      <c r="N16" s="87" t="str">
        <f t="shared" si="2"/>
        <v/>
      </c>
      <c r="O16" s="87" t="str">
        <f t="shared" si="2"/>
        <v/>
      </c>
      <c r="P16" s="267" t="str">
        <f>+IFERROR(IF(COUNT(O16),ROUND(O16/('Shareholding Pattern'!$P$58)*100,2),""),"")</f>
        <v/>
      </c>
      <c r="Q16" s="153" t="str">
        <f t="shared" ref="Q16:S16" si="3">+IFERROR(IF(COUNT(Q14:Q15),ROUND(SUM(Q14:Q15),0),""),"")</f>
        <v/>
      </c>
      <c r="R16" s="153" t="str">
        <f t="shared" si="3"/>
        <v/>
      </c>
      <c r="S16" s="153" t="str">
        <f t="shared" si="3"/>
        <v/>
      </c>
      <c r="T16" s="267" t="str">
        <f>+IFERROR(IF(COUNT(K16,S16),ROUND(SUM(S16,K16)/SUM('Shareholding Pattern'!$L$57,'Shareholding Pattern'!$T$57)*100,2),""),"")</f>
        <v/>
      </c>
      <c r="U16" s="153" t="str">
        <f>+IFERROR(IF(COUNT(U14:U15),ROUND(SUM(U14:U15),0),""),"")</f>
        <v/>
      </c>
      <c r="V16" s="267" t="str">
        <f>+IFERROR(IF(COUNT(U16),ROUND(SUM(U16)/SUM(K16)*100,2),""),0)</f>
        <v/>
      </c>
      <c r="W16" s="153" t="str">
        <f>+IFERROR(IF(COUNT(W14:W15),ROUND(SUM(W14:W15),0),""),"")</f>
        <v/>
      </c>
      <c r="AR16" s="71" t="s">
        <v>649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E9:E11"/>
    <mergeCell ref="F9:F11"/>
    <mergeCell ref="G9:G11"/>
    <mergeCell ref="H9:H11"/>
    <mergeCell ref="I9:I11"/>
    <mergeCell ref="J9:J11"/>
    <mergeCell ref="K9:K11"/>
    <mergeCell ref="W9:W11"/>
    <mergeCell ref="X9:X11"/>
    <mergeCell ref="Q9:Q11"/>
    <mergeCell ref="P10:P11"/>
    <mergeCell ref="L9:L11"/>
    <mergeCell ref="M9:P9"/>
    <mergeCell ref="R9:R11"/>
    <mergeCell ref="S9:S11"/>
    <mergeCell ref="T9:T11"/>
    <mergeCell ref="U9:V10"/>
    <mergeCell ref="M10:O10"/>
  </mergeCells>
  <dataValidations>
    <dataValidation type="custom" allowBlank="1" showInputMessage="1" showErrorMessage="1" prompt="[A-Z][A-Z][A-Z][A-Z][A-Z][0-9][0-9][0-9][0-9][A-Z]_x000a__x000a_In absence of PAN write : ZZZZZ9999Z" sqref="G13">
      <formula1>EQ(LEN(G13),(10))</formula1>
    </dataValidation>
    <dataValidation type="decimal" operator="lessThanOrEqual" allowBlank="1" showErrorMessage="1" sqref="W13">
      <formula1>K13</formula1>
    </dataValidation>
    <dataValidation type="decimal" operator="greaterThanOrEqual" allowBlank="1" showErrorMessage="1" sqref="H13:J13 M13:N13 Q13:R13">
      <formula1>0.0</formula1>
    </dataValidation>
    <dataValidation type="decimal" operator="lessThanOrEqual" allowBlank="1" showErrorMessage="1" sqref="U13">
      <formula1>H13</formula1>
    </dataValidation>
  </dataValidations>
  <hyperlinks>
    <hyperlink display="Total" location="'Shareholding Pattern'!F31" ref="F16"/>
    <hyperlink display="Total" location="'Shareholding Pattern'!F31" ref="G16"/>
  </hyperlinks>
  <printOptions/>
  <pageMargins bottom="0.75" footer="0.0" header="0.0" left="0.7" right="0.7" top="0.75"/>
  <pageSetup orientation="landscape"/>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685DB"/>
    <pageSetUpPr/>
  </sheetPr>
  <sheetViews>
    <sheetView showGridLines="0" workbookViewId="0"/>
  </sheetViews>
  <sheetFormatPr customHeight="1" defaultColWidth="14.43" defaultRowHeight="15.0"/>
  <cols>
    <col customWidth="1" min="1" max="1" width="2.0"/>
    <col customWidth="1" hidden="1" min="2" max="2" width="1.57"/>
    <col customWidth="1" hidden="1" min="3" max="3" width="1.71"/>
    <col customWidth="1" hidden="1" min="4" max="4" width="2.29"/>
    <col customWidth="1" min="5" max="5" width="7.14"/>
    <col customWidth="1" min="6" max="6" width="35.71"/>
    <col customWidth="1" min="7" max="7" width="13.71"/>
    <col customWidth="1" min="8" max="8" width="14.57"/>
    <col customWidth="1" hidden="1" min="9" max="10" width="14.57"/>
    <col customWidth="1" min="11" max="11" width="15.57"/>
    <col customWidth="1" min="12" max="12" width="13.57"/>
    <col customWidth="1" min="13" max="13" width="16.0"/>
    <col customWidth="1" hidden="1" min="14" max="14" width="17.71"/>
    <col customWidth="1" min="15" max="15" width="16.43"/>
    <col customWidth="1" min="16" max="16" width="9.0"/>
    <col customWidth="1" hidden="1" min="17" max="19" width="14.57"/>
    <col customWidth="1" min="20" max="20" width="19.14"/>
    <col customWidth="1" hidden="1" min="21" max="21" width="15.43"/>
    <col customWidth="1" hidden="1" min="22" max="22" width="8.86"/>
    <col customWidth="1" min="23" max="23" width="15.43"/>
    <col customWidth="1" min="24" max="24" width="17.57"/>
    <col customWidth="1" min="25" max="25" width="3.14"/>
    <col customWidth="1" min="26" max="26" width="2.86"/>
    <col customWidth="1" hidden="1" min="27" max="44" width="21.0"/>
  </cols>
  <sheetData>
    <row r="1" hidden="1">
      <c r="I1" s="71">
        <v>0.0</v>
      </c>
    </row>
    <row r="2" hidden="1">
      <c r="F2" s="71" t="s">
        <v>354</v>
      </c>
      <c r="G2" s="71" t="s">
        <v>356</v>
      </c>
      <c r="H2" s="71" t="s">
        <v>130</v>
      </c>
      <c r="I2" s="71" t="s">
        <v>131</v>
      </c>
      <c r="J2" s="71" t="s">
        <v>132</v>
      </c>
      <c r="K2" s="71" t="s">
        <v>133</v>
      </c>
      <c r="L2" s="71" t="s">
        <v>134</v>
      </c>
      <c r="M2" s="71" t="s">
        <v>135</v>
      </c>
      <c r="N2" s="71" t="s">
        <v>136</v>
      </c>
      <c r="O2" s="71" t="s">
        <v>137</v>
      </c>
      <c r="P2" s="71" t="s">
        <v>138</v>
      </c>
      <c r="Q2" s="71" t="s">
        <v>139</v>
      </c>
      <c r="R2" s="71" t="s">
        <v>140</v>
      </c>
      <c r="S2" s="71" t="s">
        <v>334</v>
      </c>
      <c r="T2" s="71" t="s">
        <v>141</v>
      </c>
      <c r="U2" s="71" t="s">
        <v>142</v>
      </c>
      <c r="V2" s="71" t="s">
        <v>143</v>
      </c>
      <c r="W2" s="71" t="s">
        <v>146</v>
      </c>
      <c r="X2" s="71" t="s">
        <v>361</v>
      </c>
    </row>
    <row r="3" hidden="1"/>
    <row r="4" hidden="1"/>
    <row r="5" hidden="1"/>
    <row r="6" hidden="1"/>
    <row r="7" ht="15.0" customHeight="1">
      <c r="AR7" s="71" t="s">
        <v>664</v>
      </c>
    </row>
    <row r="8" ht="15.0" customHeight="1">
      <c r="AR8" s="71" t="s">
        <v>636</v>
      </c>
    </row>
    <row r="9" ht="29.25" customHeight="1">
      <c r="E9" s="74" t="s">
        <v>592</v>
      </c>
      <c r="F9" s="74" t="s">
        <v>593</v>
      </c>
      <c r="G9" s="74" t="s">
        <v>594</v>
      </c>
      <c r="H9" s="74" t="s">
        <v>152</v>
      </c>
      <c r="I9" s="74" t="s">
        <v>153</v>
      </c>
      <c r="J9" s="74" t="s">
        <v>154</v>
      </c>
      <c r="K9" s="74" t="s">
        <v>155</v>
      </c>
      <c r="L9" s="74" t="s">
        <v>156</v>
      </c>
      <c r="M9" s="257" t="s">
        <v>446</v>
      </c>
      <c r="N9" s="3"/>
      <c r="O9" s="3"/>
      <c r="P9" s="4"/>
      <c r="Q9" s="74" t="s">
        <v>158</v>
      </c>
      <c r="R9" s="74" t="s">
        <v>159</v>
      </c>
      <c r="S9" s="74" t="s">
        <v>160</v>
      </c>
      <c r="T9" s="74" t="s">
        <v>634</v>
      </c>
      <c r="U9" s="76" t="s">
        <v>162</v>
      </c>
      <c r="V9" s="77"/>
      <c r="W9" s="74" t="s">
        <v>164</v>
      </c>
      <c r="X9" s="74" t="s">
        <v>361</v>
      </c>
      <c r="AR9" s="71" t="s">
        <v>665</v>
      </c>
    </row>
    <row r="10" ht="31.5" customHeight="1">
      <c r="E10" s="78"/>
      <c r="F10" s="78"/>
      <c r="G10" s="78"/>
      <c r="H10" s="78"/>
      <c r="I10" s="78"/>
      <c r="J10" s="78"/>
      <c r="K10" s="78"/>
      <c r="L10" s="78"/>
      <c r="M10" s="257" t="s">
        <v>447</v>
      </c>
      <c r="N10" s="3"/>
      <c r="O10" s="4"/>
      <c r="P10" s="74" t="s">
        <v>448</v>
      </c>
      <c r="Q10" s="78"/>
      <c r="R10" s="78"/>
      <c r="S10" s="78"/>
      <c r="T10" s="78"/>
      <c r="U10" s="79"/>
      <c r="V10" s="80"/>
      <c r="W10" s="78"/>
      <c r="X10" s="78"/>
      <c r="AR10" s="71" t="s">
        <v>637</v>
      </c>
    </row>
    <row r="11" ht="78.75" customHeight="1">
      <c r="E11" s="81"/>
      <c r="F11" s="81"/>
      <c r="G11" s="81"/>
      <c r="H11" s="81"/>
      <c r="I11" s="81"/>
      <c r="J11" s="81"/>
      <c r="K11" s="81"/>
      <c r="L11" s="81"/>
      <c r="M11" s="82" t="s">
        <v>167</v>
      </c>
      <c r="N11" s="82" t="s">
        <v>168</v>
      </c>
      <c r="O11" s="82" t="s">
        <v>169</v>
      </c>
      <c r="P11" s="81"/>
      <c r="Q11" s="81"/>
      <c r="R11" s="81"/>
      <c r="S11" s="81"/>
      <c r="T11" s="81"/>
      <c r="U11" s="82" t="s">
        <v>170</v>
      </c>
      <c r="V11" s="82" t="s">
        <v>171</v>
      </c>
      <c r="W11" s="81"/>
      <c r="X11" s="81"/>
      <c r="AR11" s="71" t="s">
        <v>666</v>
      </c>
    </row>
    <row r="12" ht="18.75" customHeight="1">
      <c r="E12" s="258" t="s">
        <v>673</v>
      </c>
      <c r="F12" s="310" t="s">
        <v>529</v>
      </c>
      <c r="G12" s="260"/>
      <c r="H12" s="260"/>
      <c r="I12" s="260"/>
      <c r="J12" s="260"/>
      <c r="K12" s="260"/>
      <c r="L12" s="260"/>
      <c r="M12" s="260"/>
      <c r="N12" s="260"/>
      <c r="O12" s="260"/>
      <c r="P12" s="260"/>
      <c r="Q12" s="260"/>
      <c r="R12" s="260"/>
      <c r="S12" s="260"/>
      <c r="T12" s="260"/>
      <c r="U12" s="260"/>
      <c r="V12" s="260"/>
      <c r="W12" s="260"/>
      <c r="X12" s="261"/>
      <c r="AR12" s="71" t="s">
        <v>668</v>
      </c>
    </row>
    <row r="13" ht="19.5" hidden="1" customHeight="1">
      <c r="A13" s="262"/>
      <c r="B13" s="262"/>
      <c r="C13" s="262"/>
      <c r="D13" s="262"/>
      <c r="E13" s="84"/>
      <c r="F13" s="90"/>
      <c r="G13" s="263"/>
      <c r="H13" s="264"/>
      <c r="I13" s="265"/>
      <c r="J13" s="265"/>
      <c r="K13" s="266" t="str">
        <f>+IFERROR(IF(COUNT(H13:J13),ROUND(SUM(H13:J13),0),""),"")</f>
        <v/>
      </c>
      <c r="L13" s="267" t="str">
        <f>+IFERROR(IF(COUNT(K13),ROUND(K13/'Shareholding Pattern'!$L$57*100,2),""),"")</f>
        <v/>
      </c>
      <c r="M13" s="268" t="str">
        <f>IF(H13="","",H13)</f>
        <v/>
      </c>
      <c r="N13" s="269"/>
      <c r="O13" s="223" t="str">
        <f>+IFERROR(IF(COUNT(M13:N13),ROUND(SUM(M13,N13),2),""),"")</f>
        <v/>
      </c>
      <c r="P13" s="267" t="str">
        <f>+IFERROR(IF(COUNT(O13),ROUND(O13/('Shareholding Pattern'!$P$58)*100,2),""),"")</f>
        <v/>
      </c>
      <c r="Q13" s="265"/>
      <c r="R13" s="265"/>
      <c r="S13" s="270" t="str">
        <f>+IFERROR(IF(COUNT(Q13:R13),ROUND(SUM(Q13:R13),0),""),"")</f>
        <v/>
      </c>
      <c r="T13" s="267" t="str">
        <f>+IFERROR(IF(COUNT(K13,S13),ROUND(SUM(S13,K13)/SUM('Shareholding Pattern'!$L$57,'Shareholding Pattern'!$T$57)*100,2),""),"")</f>
        <v/>
      </c>
      <c r="U13" s="265"/>
      <c r="V13" s="267" t="str">
        <f>+IFERROR(IF(COUNT(U13),ROUND(SUM(U13)/SUM(K13)*100,2),""),0)</f>
        <v/>
      </c>
      <c r="W13" s="265"/>
      <c r="X13" s="278"/>
      <c r="Y13" s="262"/>
      <c r="Z13" s="262"/>
      <c r="AA13" s="262"/>
      <c r="AB13" s="262"/>
      <c r="AC13" s="262">
        <f>IF(SUM(H13:W13)&gt;0,1,0)</f>
        <v>0</v>
      </c>
      <c r="AD13" s="262">
        <f>SUM(AC15:AC65535)</f>
        <v>0</v>
      </c>
      <c r="AE13" s="262"/>
      <c r="AF13" s="262"/>
      <c r="AG13" s="262"/>
      <c r="AH13" s="262"/>
      <c r="AI13" s="262"/>
      <c r="AJ13" s="262"/>
      <c r="AK13" s="262"/>
      <c r="AL13" s="262"/>
      <c r="AM13" s="262"/>
      <c r="AN13" s="262"/>
      <c r="AO13" s="262"/>
      <c r="AP13" s="262"/>
      <c r="AQ13" s="262"/>
      <c r="AR13" s="262" t="s">
        <v>640</v>
      </c>
    </row>
    <row r="14" ht="24.75" customHeight="1">
      <c r="E14" s="272"/>
      <c r="F14" s="273"/>
      <c r="G14" s="328" t="s">
        <v>669</v>
      </c>
      <c r="H14" s="273"/>
      <c r="I14" s="273"/>
      <c r="J14" s="273"/>
      <c r="K14" s="273"/>
      <c r="L14" s="273"/>
      <c r="M14" s="273"/>
      <c r="N14" s="273"/>
      <c r="O14" s="273"/>
      <c r="P14" s="273"/>
      <c r="Q14" s="273"/>
      <c r="R14" s="273"/>
      <c r="S14" s="273"/>
      <c r="T14" s="273"/>
      <c r="U14" s="273"/>
      <c r="V14" s="273"/>
      <c r="W14" s="273"/>
      <c r="X14" s="274"/>
      <c r="AR14" s="71" t="s">
        <v>655</v>
      </c>
    </row>
    <row r="15" ht="24.75" hidden="1" customHeight="1">
      <c r="E15" s="279"/>
      <c r="F15" s="299"/>
      <c r="G15" s="299"/>
      <c r="H15" s="299"/>
      <c r="I15" s="299"/>
      <c r="J15" s="299"/>
      <c r="K15" s="299"/>
      <c r="L15" s="299"/>
      <c r="M15" s="299"/>
      <c r="N15" s="299"/>
      <c r="O15" s="299"/>
      <c r="P15" s="299"/>
      <c r="Q15" s="299"/>
      <c r="R15" s="299"/>
      <c r="S15" s="299"/>
      <c r="T15" s="299"/>
      <c r="U15" s="299"/>
      <c r="V15" s="299"/>
      <c r="W15" s="274"/>
      <c r="AR15" s="71" t="s">
        <v>672</v>
      </c>
    </row>
    <row r="16" ht="19.5" customHeight="1">
      <c r="E16" s="309"/>
      <c r="F16" s="325" t="s">
        <v>169</v>
      </c>
      <c r="G16" s="325" t="s">
        <v>169</v>
      </c>
      <c r="H16" s="153" t="str">
        <f t="shared" ref="H16:K16" si="1">+IFERROR(IF(COUNT(H14:H15),ROUND(SUM(H14:H15),0),""),"")</f>
        <v/>
      </c>
      <c r="I16" s="153" t="str">
        <f t="shared" si="1"/>
        <v/>
      </c>
      <c r="J16" s="153" t="str">
        <f t="shared" si="1"/>
        <v/>
      </c>
      <c r="K16" s="153" t="str">
        <f t="shared" si="1"/>
        <v/>
      </c>
      <c r="L16" s="267" t="str">
        <f>+IFERROR(IF(COUNT(K16),ROUND(K16/'Shareholding Pattern'!$L$57*100,2),""),"")</f>
        <v/>
      </c>
      <c r="M16" s="87" t="str">
        <f t="shared" ref="M16:O16" si="2">+IFERROR(IF(COUNT(M14:M15),ROUND(SUM(M14:M15),0),""),"")</f>
        <v/>
      </c>
      <c r="N16" s="87" t="str">
        <f t="shared" si="2"/>
        <v/>
      </c>
      <c r="O16" s="87" t="str">
        <f t="shared" si="2"/>
        <v/>
      </c>
      <c r="P16" s="267" t="str">
        <f>+IFERROR(IF(COUNT(O16),ROUND(O16/('Shareholding Pattern'!$P$58)*100,2),""),"")</f>
        <v/>
      </c>
      <c r="Q16" s="153" t="str">
        <f t="shared" ref="Q16:S16" si="3">+IFERROR(IF(COUNT(Q14:Q15),ROUND(SUM(Q14:Q15),0),""),"")</f>
        <v/>
      </c>
      <c r="R16" s="153" t="str">
        <f t="shared" si="3"/>
        <v/>
      </c>
      <c r="S16" s="153" t="str">
        <f t="shared" si="3"/>
        <v/>
      </c>
      <c r="T16" s="267" t="str">
        <f>+IFERROR(IF(COUNT(K16,S16),ROUND(SUM(S16,K16)/SUM('Shareholding Pattern'!$L$57,'Shareholding Pattern'!$T$57)*100,2),""),"")</f>
        <v/>
      </c>
      <c r="U16" s="153" t="str">
        <f>+IFERROR(IF(COUNT(U14:U15),ROUND(SUM(U14:U15),0),""),"")</f>
        <v/>
      </c>
      <c r="V16" s="267" t="str">
        <f>+IFERROR(IF(COUNT(U16),ROUND(SUM(U16)/SUM(K16)*100,2),""),0)</f>
        <v/>
      </c>
      <c r="W16" s="153" t="str">
        <f>+IFERROR(IF(COUNT(W14:W15),ROUND(SUM(W14:W15),0),""),"")</f>
        <v/>
      </c>
      <c r="AR16" s="71" t="s">
        <v>649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E9:E11"/>
    <mergeCell ref="F9:F11"/>
    <mergeCell ref="G9:G11"/>
    <mergeCell ref="H9:H11"/>
    <mergeCell ref="I9:I11"/>
    <mergeCell ref="J9:J11"/>
    <mergeCell ref="K9:K11"/>
    <mergeCell ref="W9:W11"/>
    <mergeCell ref="X9:X11"/>
    <mergeCell ref="Q9:Q11"/>
    <mergeCell ref="P10:P11"/>
    <mergeCell ref="L9:L11"/>
    <mergeCell ref="M9:P9"/>
    <mergeCell ref="R9:R11"/>
    <mergeCell ref="S9:S11"/>
    <mergeCell ref="T9:T11"/>
    <mergeCell ref="U9:V10"/>
    <mergeCell ref="M10:O10"/>
  </mergeCells>
  <dataValidations>
    <dataValidation type="custom" allowBlank="1" showInputMessage="1" showErrorMessage="1" prompt="[A-Z][A-Z][A-Z][A-Z][A-Z][0-9][0-9][0-9][0-9][A-Z]_x000a__x000a_In absence of PAN write : ZZZZZ9999Z" sqref="G13">
      <formula1>EQ(LEN(G13),(10))</formula1>
    </dataValidation>
    <dataValidation type="decimal" operator="lessThanOrEqual" allowBlank="1" showErrorMessage="1" sqref="W13">
      <formula1>K13</formula1>
    </dataValidation>
    <dataValidation type="decimal" operator="greaterThanOrEqual" allowBlank="1" showErrorMessage="1" sqref="H13:J13 M13:N13 Q13:R13">
      <formula1>0.0</formula1>
    </dataValidation>
    <dataValidation type="decimal" operator="lessThanOrEqual" allowBlank="1" showErrorMessage="1" sqref="U13">
      <formula1>H13</formula1>
    </dataValidation>
  </dataValidations>
  <hyperlinks>
    <hyperlink display="Total" location="'Shareholding Pattern'!F32" ref="F16"/>
    <hyperlink display="Total" location="'Shareholding Pattern'!F32" ref="G16"/>
  </hyperlink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hidden="1" min="1" max="1" width="2.86"/>
    <col customWidth="1" hidden="1" min="2" max="2" width="2.43"/>
    <col customWidth="1" hidden="1" min="3" max="3" width="2.86"/>
    <col customWidth="1" min="4" max="4" width="2.86"/>
    <col customWidth="1" min="5" max="5" width="80.86"/>
    <col customWidth="1" min="6" max="6" width="35.57"/>
    <col customWidth="1" min="7" max="7" width="2.71"/>
    <col customWidth="1" hidden="1" min="8" max="24" width="1.29"/>
    <col customWidth="1" min="25" max="26" width="8.71"/>
  </cols>
  <sheetData>
    <row r="1" hidden="1">
      <c r="A1" s="32"/>
      <c r="B1" s="32"/>
      <c r="C1" s="32"/>
      <c r="D1" s="32"/>
      <c r="E1" s="32"/>
      <c r="F1" s="32"/>
      <c r="G1" s="32"/>
      <c r="H1" s="32" t="s">
        <v>48</v>
      </c>
      <c r="I1" s="32"/>
      <c r="J1" s="32"/>
      <c r="K1" s="32"/>
      <c r="L1" s="32"/>
      <c r="M1" s="32"/>
      <c r="N1" s="32"/>
      <c r="O1" s="32"/>
      <c r="P1" s="32"/>
      <c r="Q1" s="32"/>
      <c r="R1" s="32" t="s">
        <v>49</v>
      </c>
      <c r="S1" s="32" t="s">
        <v>50</v>
      </c>
      <c r="T1" s="32" t="s">
        <v>51</v>
      </c>
      <c r="U1" s="32" t="s">
        <v>52</v>
      </c>
      <c r="V1" s="32"/>
      <c r="W1" s="32" t="s">
        <v>50</v>
      </c>
      <c r="X1" s="32"/>
      <c r="Y1" s="32"/>
      <c r="Z1" s="32"/>
    </row>
    <row r="2" hidden="1">
      <c r="A2" s="32"/>
      <c r="B2" s="32"/>
      <c r="C2" s="32"/>
      <c r="D2" s="32"/>
      <c r="E2" s="32"/>
      <c r="F2" s="32"/>
      <c r="G2" s="32"/>
      <c r="H2" s="32"/>
      <c r="I2" s="32"/>
      <c r="J2" s="32"/>
      <c r="K2" s="32"/>
      <c r="L2" s="32"/>
      <c r="M2" s="32"/>
      <c r="N2" s="32"/>
      <c r="O2" s="32"/>
      <c r="P2" s="32"/>
      <c r="Q2" s="32"/>
      <c r="R2" s="32" t="s">
        <v>53</v>
      </c>
      <c r="S2" s="32" t="s">
        <v>54</v>
      </c>
      <c r="T2" s="32" t="s">
        <v>55</v>
      </c>
      <c r="U2" s="32" t="s">
        <v>56</v>
      </c>
      <c r="V2" s="32"/>
      <c r="W2" s="32" t="s">
        <v>57</v>
      </c>
      <c r="X2" s="32"/>
      <c r="Y2" s="32"/>
      <c r="Z2" s="32"/>
    </row>
    <row r="3" hidden="1">
      <c r="A3" s="32"/>
      <c r="B3" s="32"/>
      <c r="C3" s="32"/>
      <c r="D3" s="32"/>
      <c r="E3" s="32"/>
      <c r="F3" s="32"/>
      <c r="G3" s="32"/>
      <c r="H3" s="32"/>
      <c r="I3" s="32"/>
      <c r="J3" s="32"/>
      <c r="K3" s="32"/>
      <c r="L3" s="32"/>
      <c r="M3" s="32"/>
      <c r="N3" s="32"/>
      <c r="O3" s="32"/>
      <c r="P3" s="32"/>
      <c r="Q3" s="32"/>
      <c r="R3" s="32" t="s">
        <v>58</v>
      </c>
      <c r="S3" s="32" t="s">
        <v>57</v>
      </c>
      <c r="T3" s="32" t="s">
        <v>59</v>
      </c>
      <c r="U3" s="32"/>
      <c r="V3" s="32"/>
      <c r="W3" s="32" t="s">
        <v>60</v>
      </c>
      <c r="X3" s="32"/>
      <c r="Y3" s="32"/>
      <c r="Z3" s="32"/>
    </row>
    <row r="4" ht="34.5" customHeight="1">
      <c r="A4" s="32"/>
      <c r="B4" s="32"/>
      <c r="C4" s="32"/>
      <c r="D4" s="32"/>
      <c r="E4" s="32"/>
      <c r="F4" s="32"/>
      <c r="G4" s="32"/>
      <c r="H4" s="32"/>
      <c r="I4" s="32"/>
      <c r="J4" s="32"/>
      <c r="K4" s="32"/>
      <c r="L4" s="32"/>
      <c r="M4" s="32"/>
      <c r="N4" s="32"/>
      <c r="O4" s="32"/>
      <c r="P4" s="32"/>
      <c r="Q4" s="32"/>
      <c r="R4" s="32"/>
      <c r="S4" s="32" t="s">
        <v>60</v>
      </c>
      <c r="T4" s="32" t="s">
        <v>61</v>
      </c>
      <c r="U4" s="32"/>
      <c r="V4" s="32"/>
      <c r="W4" s="32" t="s">
        <v>62</v>
      </c>
      <c r="X4" s="32"/>
      <c r="Y4" s="32"/>
      <c r="Z4" s="32"/>
    </row>
    <row r="5" ht="30.0" customHeight="1">
      <c r="A5" s="32"/>
      <c r="B5" s="32"/>
      <c r="C5" s="32"/>
      <c r="D5" s="32"/>
      <c r="E5" s="33" t="s">
        <v>63</v>
      </c>
      <c r="F5" s="4"/>
      <c r="G5" s="32"/>
      <c r="H5" s="32"/>
      <c r="I5" s="32"/>
      <c r="J5" s="32"/>
      <c r="K5" s="32"/>
      <c r="L5" s="32"/>
      <c r="M5" s="32"/>
      <c r="N5" s="32"/>
      <c r="O5" s="32"/>
      <c r="P5" s="32"/>
      <c r="Q5" s="32"/>
      <c r="R5" s="32"/>
      <c r="S5" s="32" t="s">
        <v>62</v>
      </c>
      <c r="T5" s="32"/>
      <c r="U5" s="32"/>
      <c r="V5" s="32"/>
      <c r="W5" s="32"/>
      <c r="X5" s="32"/>
      <c r="Y5" s="32"/>
      <c r="Z5" s="32"/>
    </row>
    <row r="6" ht="19.5" customHeight="1">
      <c r="A6" s="32"/>
      <c r="B6" s="32"/>
      <c r="C6" s="32"/>
      <c r="D6" s="32"/>
      <c r="E6" s="34" t="s">
        <v>64</v>
      </c>
      <c r="F6" s="35" t="s">
        <v>65</v>
      </c>
      <c r="G6" s="32"/>
      <c r="H6" s="32"/>
      <c r="I6" s="32"/>
      <c r="J6" s="32"/>
      <c r="K6" s="32"/>
      <c r="L6" s="32"/>
      <c r="M6" s="32"/>
      <c r="N6" s="32"/>
      <c r="O6" s="32"/>
      <c r="P6" s="32"/>
      <c r="Q6" s="32"/>
      <c r="R6" s="32"/>
      <c r="S6" s="32"/>
      <c r="T6" s="32"/>
      <c r="U6" s="32"/>
      <c r="V6" s="32"/>
      <c r="W6" s="32"/>
      <c r="X6" s="32"/>
      <c r="Y6" s="32"/>
      <c r="Z6" s="32"/>
    </row>
    <row r="7" ht="19.5" customHeight="1">
      <c r="A7" s="32"/>
      <c r="B7" s="32"/>
      <c r="C7" s="32"/>
      <c r="D7" s="32"/>
      <c r="E7" s="34" t="s">
        <v>66</v>
      </c>
      <c r="F7" s="35" t="s">
        <v>67</v>
      </c>
      <c r="G7" s="32"/>
      <c r="H7" s="32"/>
      <c r="I7" s="32"/>
      <c r="J7" s="32"/>
      <c r="K7" s="32"/>
      <c r="L7" s="32"/>
      <c r="M7" s="32" t="s">
        <v>68</v>
      </c>
      <c r="N7" s="32"/>
      <c r="O7" s="32"/>
      <c r="P7" s="32"/>
      <c r="Q7" s="32"/>
      <c r="R7" s="32"/>
      <c r="S7" s="32"/>
      <c r="T7" s="32"/>
      <c r="U7" s="32"/>
      <c r="V7" s="32"/>
      <c r="W7" s="32"/>
      <c r="X7" s="32" t="s">
        <v>52</v>
      </c>
      <c r="Y7" s="32"/>
      <c r="Z7" s="32"/>
    </row>
    <row r="8" ht="19.5" customHeight="1">
      <c r="A8" s="32"/>
      <c r="B8" s="32"/>
      <c r="C8" s="32"/>
      <c r="D8" s="32"/>
      <c r="E8" s="34" t="s">
        <v>69</v>
      </c>
      <c r="F8" s="35" t="s">
        <v>67</v>
      </c>
      <c r="G8" s="32"/>
      <c r="H8" s="32"/>
      <c r="I8" s="32"/>
      <c r="J8" s="32"/>
      <c r="K8" s="32"/>
      <c r="L8" s="32"/>
      <c r="M8" s="32" t="s">
        <v>70</v>
      </c>
      <c r="N8" s="32"/>
      <c r="O8" s="32"/>
      <c r="P8" s="32"/>
      <c r="Q8" s="32"/>
      <c r="R8" s="32"/>
      <c r="S8" s="32"/>
      <c r="T8" s="32"/>
      <c r="U8" s="32"/>
      <c r="V8" s="32"/>
      <c r="W8" s="32"/>
      <c r="X8" s="32" t="s">
        <v>56</v>
      </c>
      <c r="Y8" s="32"/>
      <c r="Z8" s="32"/>
    </row>
    <row r="9" ht="19.5" customHeight="1">
      <c r="A9" s="32"/>
      <c r="B9" s="32"/>
      <c r="C9" s="32"/>
      <c r="D9" s="32"/>
      <c r="E9" s="34" t="s">
        <v>71</v>
      </c>
      <c r="F9" s="35" t="s">
        <v>72</v>
      </c>
      <c r="G9" s="32"/>
      <c r="H9" s="32"/>
      <c r="I9" s="32"/>
      <c r="J9" s="32"/>
      <c r="K9" s="32"/>
      <c r="L9" s="32"/>
      <c r="M9" s="32" t="s">
        <v>73</v>
      </c>
      <c r="N9" s="32"/>
      <c r="O9" s="32"/>
      <c r="P9" s="32"/>
      <c r="Q9" s="32"/>
      <c r="R9" s="32"/>
      <c r="S9" s="32"/>
      <c r="T9" s="32"/>
      <c r="U9" s="32"/>
      <c r="V9" s="32"/>
      <c r="W9" s="32"/>
      <c r="X9" s="32"/>
      <c r="Y9" s="32"/>
      <c r="Z9" s="32"/>
    </row>
    <row r="10" ht="19.5" customHeight="1">
      <c r="A10" s="32"/>
      <c r="B10" s="32"/>
      <c r="C10" s="32"/>
      <c r="D10" s="32"/>
      <c r="E10" s="34" t="s">
        <v>74</v>
      </c>
      <c r="F10" s="35" t="s">
        <v>75</v>
      </c>
      <c r="G10" s="32"/>
      <c r="H10" s="32"/>
      <c r="I10" s="32"/>
      <c r="J10" s="32"/>
      <c r="K10" s="32"/>
      <c r="L10" s="32"/>
      <c r="M10" s="32" t="s">
        <v>76</v>
      </c>
      <c r="N10" s="32"/>
      <c r="O10" s="32"/>
      <c r="P10" s="32"/>
      <c r="Q10" s="32"/>
      <c r="R10" s="32"/>
      <c r="S10" s="32"/>
      <c r="T10" s="32"/>
      <c r="U10" s="32"/>
      <c r="V10" s="32"/>
      <c r="W10" s="32"/>
      <c r="X10" s="32"/>
      <c r="Y10" s="32"/>
      <c r="Z10" s="32"/>
    </row>
    <row r="11" ht="19.5" customHeight="1">
      <c r="A11" s="32"/>
      <c r="B11" s="32"/>
      <c r="C11" s="32"/>
      <c r="D11" s="32"/>
      <c r="E11" s="34" t="s">
        <v>77</v>
      </c>
      <c r="F11" s="36" t="s">
        <v>56</v>
      </c>
      <c r="G11" s="32"/>
      <c r="H11" s="32"/>
      <c r="I11" s="32"/>
      <c r="J11" s="32"/>
      <c r="K11" s="32"/>
      <c r="L11" s="32"/>
      <c r="M11" s="32"/>
      <c r="N11" s="32"/>
      <c r="O11" s="32"/>
      <c r="P11" s="32"/>
      <c r="Q11" s="32"/>
      <c r="R11" s="32"/>
      <c r="S11" s="32"/>
      <c r="T11" s="32"/>
      <c r="U11" s="32"/>
      <c r="V11" s="32"/>
      <c r="W11" s="32"/>
      <c r="X11" s="32"/>
      <c r="Y11" s="32"/>
      <c r="Z11" s="32"/>
    </row>
    <row r="12" ht="19.5" customHeight="1">
      <c r="A12" s="32"/>
      <c r="B12" s="32"/>
      <c r="C12" s="32"/>
      <c r="D12" s="32"/>
      <c r="E12" s="34" t="s">
        <v>78</v>
      </c>
      <c r="F12" s="36" t="s">
        <v>49</v>
      </c>
      <c r="G12" s="32"/>
      <c r="H12" s="32"/>
      <c r="I12" s="32"/>
      <c r="J12" s="32"/>
      <c r="K12" s="32"/>
      <c r="L12" s="32"/>
      <c r="M12" s="32"/>
      <c r="N12" s="32"/>
      <c r="O12" s="32"/>
      <c r="P12" s="32"/>
      <c r="Q12" s="32"/>
      <c r="R12" s="32"/>
      <c r="S12" s="32"/>
      <c r="T12" s="32"/>
      <c r="U12" s="32"/>
      <c r="V12" s="32"/>
      <c r="W12" s="32"/>
      <c r="X12" s="32"/>
      <c r="Y12" s="32"/>
      <c r="Z12" s="32"/>
    </row>
    <row r="13" ht="19.5" customHeight="1">
      <c r="A13" s="32"/>
      <c r="B13" s="32"/>
      <c r="C13" s="32"/>
      <c r="D13" s="32"/>
      <c r="E13" s="34" t="s">
        <v>79</v>
      </c>
      <c r="F13" s="36" t="s">
        <v>54</v>
      </c>
      <c r="G13" s="32"/>
      <c r="H13" s="32"/>
      <c r="I13" s="32"/>
      <c r="J13" s="32"/>
      <c r="K13" s="32"/>
      <c r="L13" s="32"/>
      <c r="M13" s="32"/>
      <c r="N13" s="32"/>
      <c r="O13" s="32"/>
      <c r="P13" s="32"/>
      <c r="Q13" s="32"/>
      <c r="R13" s="37"/>
      <c r="S13" s="32"/>
      <c r="T13" s="32"/>
      <c r="U13" s="32"/>
      <c r="V13" s="32"/>
      <c r="W13" s="32"/>
      <c r="X13" s="32"/>
      <c r="Y13" s="32"/>
      <c r="Z13" s="32"/>
    </row>
    <row r="14" ht="27.0" customHeight="1">
      <c r="A14" s="32"/>
      <c r="B14" s="32"/>
      <c r="C14" s="32"/>
      <c r="D14" s="32"/>
      <c r="E14" s="34" t="s">
        <v>80</v>
      </c>
      <c r="F14" s="35" t="s">
        <v>81</v>
      </c>
      <c r="G14" s="32"/>
      <c r="H14" s="32"/>
      <c r="I14" s="32"/>
      <c r="J14" s="32"/>
      <c r="K14" s="32"/>
      <c r="L14" s="32"/>
      <c r="M14" s="32"/>
      <c r="N14" s="32"/>
      <c r="O14" s="32"/>
      <c r="P14" s="32"/>
      <c r="Q14" s="32"/>
      <c r="R14" s="38"/>
      <c r="S14" s="32"/>
      <c r="T14" s="32"/>
      <c r="U14" s="32"/>
      <c r="V14" s="32"/>
      <c r="W14" s="32"/>
      <c r="X14" s="32"/>
      <c r="Y14" s="32"/>
      <c r="Z14" s="32"/>
    </row>
    <row r="15" ht="36.75" customHeight="1">
      <c r="A15" s="32"/>
      <c r="B15" s="32"/>
      <c r="C15" s="32"/>
      <c r="D15" s="32"/>
      <c r="E15" s="39" t="s">
        <v>82</v>
      </c>
      <c r="F15" s="40" t="s">
        <v>83</v>
      </c>
      <c r="G15" s="38"/>
      <c r="H15" s="32"/>
      <c r="I15" s="38"/>
      <c r="J15" s="32"/>
      <c r="K15" s="32"/>
      <c r="L15" s="32"/>
      <c r="M15" s="32"/>
      <c r="N15" s="32"/>
      <c r="O15" s="32"/>
      <c r="P15" s="32"/>
      <c r="Q15" s="32"/>
      <c r="R15" s="32"/>
      <c r="S15" s="38"/>
      <c r="T15" s="32"/>
      <c r="U15" s="32"/>
      <c r="V15" s="32"/>
      <c r="W15" s="32"/>
      <c r="X15" s="32"/>
      <c r="Y15" s="32"/>
      <c r="Z15" s="32"/>
    </row>
    <row r="16" ht="22.5" customHeight="1">
      <c r="A16" s="32"/>
      <c r="B16" s="32"/>
      <c r="C16" s="32"/>
      <c r="D16" s="32"/>
      <c r="E16" s="34" t="s">
        <v>84</v>
      </c>
      <c r="F16" s="35" t="str">
        <f>IF(F13=S1,M7,IF(F13=S2,M8,IF(F13=S3,M9,IF(F13=S4,M8,IF(F13=S5,M8,"")))))</f>
        <v>Regulation 31 (1) (b)</v>
      </c>
      <c r="G16" s="32"/>
      <c r="H16" s="32"/>
      <c r="I16" s="32"/>
      <c r="J16" s="32"/>
      <c r="K16" s="32"/>
      <c r="L16" s="32"/>
      <c r="M16" s="32"/>
      <c r="N16" s="32"/>
      <c r="O16" s="32"/>
      <c r="P16" s="32"/>
      <c r="Q16" s="32"/>
      <c r="R16" s="32"/>
      <c r="S16" s="32"/>
      <c r="T16" s="32"/>
      <c r="U16" s="32"/>
      <c r="V16" s="32"/>
      <c r="W16" s="32"/>
      <c r="X16" s="32"/>
      <c r="Y16" s="32"/>
      <c r="Z16" s="32"/>
    </row>
    <row r="17" ht="28.5" customHeight="1">
      <c r="A17" s="41"/>
      <c r="B17" s="41"/>
      <c r="C17" s="41"/>
      <c r="D17" s="41"/>
      <c r="E17" s="34" t="s">
        <v>85</v>
      </c>
      <c r="F17" s="35" t="s">
        <v>56</v>
      </c>
      <c r="G17" s="41"/>
      <c r="H17" s="41"/>
      <c r="I17" s="41"/>
      <c r="J17" s="41"/>
      <c r="K17" s="41"/>
      <c r="L17" s="41"/>
      <c r="M17" s="41"/>
      <c r="N17" s="41"/>
      <c r="O17" s="41"/>
      <c r="P17" s="41"/>
      <c r="Q17" s="41"/>
      <c r="R17" s="41"/>
      <c r="S17" s="41"/>
      <c r="T17" s="41"/>
      <c r="U17" s="41"/>
      <c r="V17" s="41"/>
      <c r="W17" s="41"/>
      <c r="X17" s="41"/>
      <c r="Y17" s="41"/>
      <c r="Z17" s="41"/>
    </row>
    <row r="18" hidden="1">
      <c r="A18" s="41"/>
      <c r="B18" s="41"/>
      <c r="C18" s="41"/>
      <c r="D18" s="41"/>
      <c r="E18" s="42"/>
      <c r="F18" s="43"/>
      <c r="G18" s="41"/>
      <c r="H18" s="41"/>
      <c r="I18" s="41"/>
      <c r="J18" s="41"/>
      <c r="K18" s="41"/>
      <c r="L18" s="41"/>
      <c r="M18" s="41"/>
      <c r="N18" s="41"/>
      <c r="O18" s="41"/>
      <c r="P18" s="41"/>
      <c r="Q18" s="41"/>
      <c r="R18" s="41"/>
      <c r="S18" s="41"/>
      <c r="T18" s="41"/>
      <c r="U18" s="41"/>
      <c r="V18" s="41"/>
      <c r="W18" s="41"/>
      <c r="X18" s="41"/>
      <c r="Y18" s="41"/>
      <c r="Z18" s="41"/>
    </row>
    <row r="19" ht="21.0" hidden="1" customHeight="1">
      <c r="A19" s="41"/>
      <c r="B19" s="41"/>
      <c r="C19" s="41"/>
      <c r="D19" s="44"/>
      <c r="E19" s="41"/>
      <c r="F19" s="41"/>
      <c r="G19" s="41"/>
      <c r="H19" s="41"/>
      <c r="I19" s="41"/>
      <c r="J19" s="41"/>
      <c r="K19" s="41"/>
      <c r="L19" s="41"/>
      <c r="M19" s="41"/>
      <c r="N19" s="41"/>
      <c r="O19" s="41"/>
      <c r="P19" s="41"/>
      <c r="Q19" s="41"/>
      <c r="R19" s="41"/>
      <c r="S19" s="41"/>
      <c r="T19" s="41"/>
      <c r="U19" s="41"/>
      <c r="V19" s="41"/>
      <c r="W19" s="41"/>
      <c r="X19" s="41"/>
      <c r="Y19" s="41"/>
      <c r="Z19" s="41"/>
    </row>
    <row r="20" ht="12.75" hidden="1" customHeight="1">
      <c r="A20" s="41"/>
      <c r="B20" s="41"/>
      <c r="C20" s="41"/>
      <c r="D20" s="45"/>
      <c r="E20" s="44"/>
      <c r="F20" s="44"/>
      <c r="G20" s="41"/>
      <c r="H20" s="41"/>
      <c r="I20" s="41"/>
      <c r="J20" s="41"/>
      <c r="K20" s="41"/>
      <c r="L20" s="41"/>
      <c r="M20" s="41"/>
      <c r="N20" s="41"/>
      <c r="O20" s="41"/>
      <c r="P20" s="41"/>
      <c r="Q20" s="41"/>
      <c r="R20" s="41"/>
      <c r="S20" s="41"/>
      <c r="T20" s="41"/>
      <c r="U20" s="41"/>
      <c r="V20" s="41"/>
      <c r="W20" s="41"/>
      <c r="X20" s="41"/>
      <c r="Y20" s="41"/>
      <c r="Z20" s="41"/>
    </row>
    <row r="21" ht="12.75" hidden="1" customHeight="1">
      <c r="A21" s="41"/>
      <c r="B21" s="41"/>
      <c r="C21" s="41"/>
      <c r="D21" s="45"/>
      <c r="E21" s="46"/>
      <c r="F21" s="45"/>
      <c r="G21" s="41"/>
      <c r="H21" s="41"/>
      <c r="I21" s="41"/>
      <c r="J21" s="41"/>
      <c r="K21" s="41"/>
      <c r="L21" s="41"/>
      <c r="M21" s="41"/>
      <c r="N21" s="41"/>
      <c r="O21" s="41"/>
      <c r="P21" s="41"/>
      <c r="Q21" s="41"/>
      <c r="R21" s="41"/>
      <c r="S21" s="41"/>
      <c r="T21" s="41"/>
      <c r="U21" s="41"/>
      <c r="V21" s="41"/>
      <c r="W21" s="41"/>
      <c r="X21" s="41"/>
      <c r="Y21" s="41"/>
      <c r="Z21" s="41"/>
    </row>
    <row r="22" ht="12.75" hidden="1" customHeight="1">
      <c r="A22" s="41"/>
      <c r="B22" s="41"/>
      <c r="C22" s="41"/>
      <c r="D22" s="45"/>
      <c r="E22" s="46"/>
      <c r="F22" s="45"/>
      <c r="G22" s="41"/>
      <c r="H22" s="41"/>
      <c r="I22" s="41"/>
      <c r="J22" s="41"/>
      <c r="K22" s="41"/>
      <c r="L22" s="41"/>
      <c r="M22" s="41"/>
      <c r="N22" s="41"/>
      <c r="O22" s="41"/>
      <c r="P22" s="41"/>
      <c r="Q22" s="41"/>
      <c r="R22" s="41"/>
      <c r="S22" s="41"/>
      <c r="T22" s="41"/>
      <c r="U22" s="41"/>
      <c r="V22" s="41"/>
      <c r="W22" s="41"/>
      <c r="X22" s="41"/>
      <c r="Y22" s="41"/>
      <c r="Z22" s="41"/>
    </row>
    <row r="23" ht="12.75" hidden="1" customHeight="1">
      <c r="A23" s="41"/>
      <c r="B23" s="41"/>
      <c r="C23" s="41"/>
      <c r="D23" s="45"/>
      <c r="E23" s="46"/>
      <c r="F23" s="45"/>
      <c r="G23" s="41"/>
      <c r="H23" s="41"/>
      <c r="I23" s="41"/>
      <c r="J23" s="41"/>
      <c r="K23" s="41"/>
      <c r="L23" s="41"/>
      <c r="M23" s="41"/>
      <c r="N23" s="41"/>
      <c r="O23" s="41"/>
      <c r="P23" s="41"/>
      <c r="Q23" s="41"/>
      <c r="R23" s="41"/>
      <c r="S23" s="41"/>
      <c r="T23" s="41"/>
      <c r="U23" s="41"/>
      <c r="V23" s="41"/>
      <c r="W23" s="41"/>
      <c r="X23" s="41"/>
      <c r="Y23" s="41"/>
      <c r="Z23" s="41"/>
    </row>
    <row r="24" ht="12.75" hidden="1" customHeight="1">
      <c r="A24" s="41"/>
      <c r="B24" s="41"/>
      <c r="C24" s="41"/>
      <c r="D24" s="45"/>
      <c r="E24" s="46"/>
      <c r="F24" s="45"/>
      <c r="G24" s="41"/>
      <c r="H24" s="41"/>
      <c r="I24" s="41"/>
      <c r="J24" s="41"/>
      <c r="K24" s="41"/>
      <c r="L24" s="41"/>
      <c r="M24" s="41"/>
      <c r="N24" s="41"/>
      <c r="O24" s="41"/>
      <c r="P24" s="41"/>
      <c r="Q24" s="41"/>
      <c r="R24" s="41"/>
      <c r="S24" s="41"/>
      <c r="T24" s="41"/>
      <c r="U24" s="41"/>
      <c r="V24" s="41"/>
      <c r="W24" s="41"/>
      <c r="X24" s="41"/>
      <c r="Y24" s="41"/>
      <c r="Z24" s="41"/>
    </row>
    <row r="25" ht="12.75" hidden="1" customHeight="1">
      <c r="A25" s="41"/>
      <c r="B25" s="41"/>
      <c r="C25" s="41"/>
      <c r="D25" s="45"/>
      <c r="E25" s="46"/>
      <c r="F25" s="45"/>
      <c r="G25" s="41"/>
      <c r="H25" s="41"/>
      <c r="I25" s="41"/>
      <c r="J25" s="41"/>
      <c r="K25" s="41"/>
      <c r="L25" s="41"/>
      <c r="M25" s="41"/>
      <c r="N25" s="41"/>
      <c r="O25" s="41"/>
      <c r="P25" s="41"/>
      <c r="Q25" s="41"/>
      <c r="R25" s="41"/>
      <c r="S25" s="41"/>
      <c r="T25" s="41"/>
      <c r="U25" s="41"/>
      <c r="V25" s="41"/>
      <c r="W25" s="41"/>
      <c r="X25" s="41"/>
      <c r="Y25" s="41"/>
      <c r="Z25" s="41"/>
    </row>
    <row r="26" ht="15.75" hidden="1" customHeight="1">
      <c r="A26" s="41"/>
      <c r="B26" s="41"/>
      <c r="C26" s="41"/>
      <c r="D26" s="41"/>
      <c r="E26" s="46"/>
      <c r="F26" s="45"/>
      <c r="G26" s="41"/>
      <c r="H26" s="41"/>
      <c r="I26" s="41"/>
      <c r="J26" s="41"/>
      <c r="K26" s="41"/>
      <c r="L26" s="41"/>
      <c r="M26" s="41"/>
      <c r="N26" s="41"/>
      <c r="O26" s="41"/>
      <c r="P26" s="41"/>
      <c r="Q26" s="41"/>
      <c r="R26" s="41"/>
      <c r="S26" s="41"/>
      <c r="T26" s="41"/>
      <c r="U26" s="41"/>
      <c r="V26" s="41"/>
      <c r="W26" s="41"/>
      <c r="X26" s="41"/>
      <c r="Y26" s="41"/>
      <c r="Z26" s="41"/>
    </row>
    <row r="27" ht="15.75" hidden="1" customHeight="1">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ht="15.75" hidden="1" customHeight="1">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ht="18.75" hidden="1" customHeight="1">
      <c r="A29" s="32"/>
      <c r="B29" s="32"/>
      <c r="C29" s="32"/>
      <c r="D29" s="32"/>
      <c r="E29" s="41"/>
      <c r="F29" s="41"/>
      <c r="G29" s="32"/>
      <c r="H29" s="32"/>
      <c r="I29" s="32"/>
      <c r="J29" s="32"/>
      <c r="K29" s="32"/>
      <c r="L29" s="32"/>
      <c r="M29" s="32"/>
      <c r="N29" s="32"/>
      <c r="O29" s="32"/>
      <c r="P29" s="32"/>
      <c r="Q29" s="32"/>
      <c r="R29" s="32"/>
      <c r="S29" s="32"/>
      <c r="T29" s="32"/>
      <c r="U29" s="32"/>
      <c r="V29" s="32"/>
      <c r="W29" s="32"/>
      <c r="X29" s="32"/>
      <c r="Y29" s="32"/>
      <c r="Z29" s="32"/>
    </row>
    <row r="30" ht="15.75" hidden="1"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ht="15.75" hidden="1" customHeight="1">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ht="15.75" hidden="1" customHeight="1">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row>
    <row r="33" ht="15.75" hidden="1" customHeight="1">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ht="15.75" customHeight="1">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ht="15.75" customHeight="1">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ht="15.75" customHeight="1">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ht="15.75" customHeight="1">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ht="15.75" customHeight="1">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ht="15.75" customHeight="1">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ht="15.75" customHeight="1">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ht="15.75" customHeight="1">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ht="15.75" customHeight="1">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ht="15.75" customHeight="1">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ht="15.75" customHeight="1">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ht="15.75" customHeight="1">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ht="15.75" customHeight="1">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ht="15.75" customHeight="1">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ht="15.75" customHeight="1">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ht="15.75" customHeight="1">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ht="15.75" customHeight="1">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ht="15.75" customHeight="1">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ht="15.75" customHeight="1">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ht="15.75" customHeight="1">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ht="15.75" customHeight="1">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ht="15.75" customHeight="1">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ht="15.75" customHeight="1">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ht="15.75" customHeight="1">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ht="15.75" customHeight="1">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ht="15.75" customHeight="1">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ht="15.75" customHeight="1">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ht="15.75" customHeight="1">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ht="15.75" customHeight="1">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ht="15.75" customHeight="1">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ht="15.75" customHeight="1">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ht="15.75" customHeight="1">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ht="15.75" customHeight="1">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ht="15.75" customHeight="1">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ht="15.75" customHeight="1">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ht="15.75" customHeight="1">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ht="15.75" customHeight="1">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ht="15.75" customHeight="1">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ht="15.75" customHeight="1">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ht="15.75" customHeight="1">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ht="15.75" customHeight="1">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ht="15.75" customHeight="1">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ht="15.75" customHeight="1">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ht="15.75" customHeight="1">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ht="15.75" customHeight="1">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ht="15.75" customHeight="1">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ht="15.75" customHeight="1">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ht="15.75" customHeight="1">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ht="15.75" customHeight="1">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ht="15.75" customHeight="1">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ht="15.75" customHeight="1">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ht="15.75" customHeight="1">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ht="15.75" customHeight="1">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ht="15.75" customHeight="1">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ht="15.75" customHeight="1">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row>
    <row r="89" ht="15.75" customHeight="1">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ht="15.75" customHeight="1">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row>
    <row r="91" ht="15.75" customHeight="1">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row>
    <row r="92" ht="15.75" customHeight="1">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row>
    <row r="93" ht="15.75" customHeight="1">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row>
    <row r="94" ht="15.75" customHeight="1">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row>
    <row r="95" ht="15.75" customHeight="1">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row>
    <row r="96" ht="15.75" customHeight="1">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ht="15.75" customHeight="1">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row>
    <row r="98" ht="15.75" customHeight="1">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row>
    <row r="99" ht="15.75" customHeight="1">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ht="15.75" customHeight="1">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ht="15.75" customHeight="1">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ht="15.75" customHeight="1">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ht="15.75" customHeight="1">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ht="15.75" customHeight="1">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ht="15.75" customHeight="1">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ht="15.75" customHeight="1">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ht="15.75" customHeight="1">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ht="15.75" customHeight="1">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ht="15.75" customHeight="1">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ht="15.75" customHeight="1">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ht="15.75" customHeight="1">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ht="15.75" customHeight="1">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ht="15.75" customHeight="1">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ht="15.75" customHeight="1">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ht="15.75" customHeight="1">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ht="15.75" customHeight="1">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ht="15.75" customHeight="1">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ht="15.75" customHeight="1">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ht="15.75" customHeight="1">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ht="15.75" customHeight="1">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ht="15.75" customHeight="1">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ht="15.75" customHeight="1">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ht="15.75" customHeight="1">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ht="15.75" customHeight="1">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row>
    <row r="125" ht="15.75" customHeight="1">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ht="15.75" customHeight="1">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ht="15.75" customHeight="1">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row>
    <row r="128" ht="15.75" customHeight="1">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ht="15.75" customHeight="1">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ht="15.75" customHeight="1">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ht="15.75" customHeight="1">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row>
    <row r="132" ht="15.75" customHeight="1">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ht="15.75" customHeight="1">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ht="15.75" customHeight="1">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ht="15.75" customHeight="1">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ht="15.75" customHeight="1">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ht="15.75" customHeight="1">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ht="15.75" customHeight="1">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ht="15.75" customHeight="1">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ht="15.75" customHeight="1">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ht="15.75" customHeight="1">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ht="15.75" customHeight="1">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ht="15.75" customHeight="1">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ht="15.75" customHeight="1">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ht="15.75" customHeight="1">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ht="15.75" customHeight="1">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ht="15.75" customHeight="1">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row>
    <row r="148" ht="15.75" customHeight="1">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ht="15.75" customHeight="1">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ht="15.75" customHeight="1">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row>
    <row r="151" ht="15.75" customHeight="1">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ht="15.75" customHeight="1">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ht="15.75" customHeight="1">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ht="15.75" customHeight="1">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ht="15.75" customHeight="1">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ht="15.75" customHeight="1">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ht="15.75" customHeight="1">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row r="158" ht="15.75" customHeight="1">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ht="15.75" customHeight="1">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row>
    <row r="160" ht="15.75" customHeight="1">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ht="15.75" customHeight="1">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ht="15.75" customHeight="1">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row>
    <row r="163" ht="15.75" customHeight="1">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ht="15.75" customHeight="1">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row>
    <row r="165" ht="15.75" customHeight="1">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ht="15.75" customHeight="1">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row>
    <row r="167" ht="15.75" customHeight="1">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ht="15.75" customHeight="1">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row>
    <row r="169" ht="15.75" customHeight="1">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ht="15.75" customHeight="1">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ht="15.75" customHeight="1">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ht="15.75" customHeight="1">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ht="15.75" customHeight="1">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row>
    <row r="174" ht="15.75" customHeight="1">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row>
    <row r="175" ht="15.75" customHeight="1">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row>
    <row r="176" ht="15.75" customHeight="1">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row>
    <row r="177" ht="15.75" customHeight="1">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ht="15.75" customHeight="1">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ht="15.75" customHeight="1">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row>
    <row r="180" ht="15.75" customHeight="1">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row>
    <row r="181" ht="15.75" customHeight="1">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row>
    <row r="182" ht="15.75" customHeight="1">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row r="183" ht="15.75" customHeight="1">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row>
    <row r="184" ht="15.75" customHeight="1">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ht="15.75" customHeight="1">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row>
    <row r="186" ht="15.75" customHeight="1">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row>
    <row r="187" ht="15.75" customHeight="1">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ht="15.75" customHeight="1">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ht="15.75" customHeight="1">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ht="15.75" customHeight="1">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ht="15.75" customHeight="1">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ht="15.75" customHeight="1">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row>
    <row r="193" ht="15.75" customHeight="1">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row>
    <row r="194" ht="15.75" customHeight="1">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row>
    <row r="195" ht="15.75" customHeight="1">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row>
    <row r="196" ht="15.75" customHeight="1">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ht="15.75" customHeight="1">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row>
    <row r="198" ht="15.75" customHeight="1">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row>
    <row r="199" ht="15.75" customHeight="1">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row>
    <row r="200" ht="15.75" customHeight="1">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row>
    <row r="201" ht="15.75" customHeight="1">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ht="15.75" customHeight="1">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row>
    <row r="203" ht="15.75" customHeight="1">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ht="15.75" customHeight="1">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row>
    <row r="205" ht="15.75" customHeight="1">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ht="15.75" customHeight="1">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row>
    <row r="207" ht="15.75" customHeight="1">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ht="15.75" customHeight="1">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row>
    <row r="209" ht="15.75" customHeight="1">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ht="15.75" customHeight="1">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row>
    <row r="211" ht="15.75" customHeight="1">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ht="15.75" customHeight="1">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row>
    <row r="213" ht="15.75" customHeight="1">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row>
    <row r="214" ht="15.75" customHeight="1">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row>
    <row r="215" ht="15.75" customHeight="1">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row>
    <row r="216" ht="15.75" customHeight="1">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row>
    <row r="217" ht="15.75" customHeight="1">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row>
    <row r="218" ht="15.75" customHeight="1">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row>
    <row r="219" ht="15.75" customHeight="1">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row>
    <row r="220" ht="15.75" customHeight="1">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row>
    <row r="221" ht="15.75" customHeight="1">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row>
    <row r="222" ht="15.75" customHeight="1">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row>
    <row r="223" ht="15.75" customHeight="1">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row>
    <row r="224" ht="15.75" customHeight="1">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row>
    <row r="225" ht="15.75" customHeight="1">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row>
    <row r="226" ht="15.75" customHeight="1">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row>
    <row r="227" ht="15.75" customHeight="1">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ht="15.75" customHeight="1">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row>
    <row r="229" ht="15.75" customHeight="1">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row>
    <row r="230" ht="15.75" customHeight="1">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ht="15.75" customHeight="1">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row>
    <row r="232" ht="15.75" customHeight="1">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ht="15.75" customHeight="1">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row>
    <row r="234" ht="15.75" customHeight="1">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row>
    <row r="235" ht="15.75" customHeight="1">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row>
    <row r="236" ht="15.75" customHeight="1">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ht="15.75" customHeight="1">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row>
    <row r="238" ht="15.75" customHeight="1">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ht="15.75" customHeight="1">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row>
    <row r="240" ht="15.75" customHeight="1">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ht="15.75" customHeight="1">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ht="15.75" customHeight="1">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ht="15.75" customHeight="1">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ht="15.75" customHeight="1">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ht="15.75" customHeight="1">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ht="15.75" customHeight="1">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ht="15.75" customHeight="1">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ht="15.75" customHeight="1">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ht="15.75" customHeight="1">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ht="15.75" customHeight="1">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ht="15.75" customHeight="1">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ht="15.75" customHeight="1">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ht="15.75" customHeight="1">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ht="15.75" customHeight="1">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ht="15.75" customHeight="1">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ht="15.75" customHeight="1">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ht="15.75" customHeight="1">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ht="15.75" customHeight="1">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ht="15.75" customHeight="1">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ht="15.75" customHeight="1">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ht="15.75" customHeight="1">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ht="15.75" customHeight="1">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ht="15.75" customHeight="1">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ht="15.75" customHeight="1">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ht="15.75" customHeight="1">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ht="15.75" customHeight="1">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ht="15.75" customHeight="1">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ht="15.75" customHeight="1">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ht="15.75" customHeight="1">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ht="15.75" customHeight="1">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ht="15.75" customHeight="1">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ht="15.75" customHeight="1">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ht="15.75" customHeight="1">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ht="15.75" customHeight="1">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ht="15.75" customHeight="1">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ht="15.75" customHeight="1">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ht="15.75" customHeight="1">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ht="15.75" customHeight="1">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ht="15.75" customHeight="1">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ht="15.75" customHeight="1">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ht="15.75" customHeight="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ht="15.75" customHeight="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ht="15.75" customHeight="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ht="15.75" customHeight="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ht="15.75" customHeight="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ht="15.75" customHeight="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ht="15.75" customHeight="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ht="15.75" customHeight="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ht="15.75" customHeight="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ht="15.75" customHeight="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ht="15.75" customHeight="1">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ht="15.75" customHeight="1">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ht="15.75" customHeight="1">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ht="15.75" customHeight="1">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ht="15.75" customHeight="1">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ht="15.75" customHeight="1">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ht="15.75" customHeight="1">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ht="15.75" customHeight="1">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ht="15.75" customHeight="1">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ht="15.75" customHeight="1">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ht="15.75" customHeight="1">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ht="15.75" customHeight="1">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ht="15.75" customHeight="1">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ht="15.75" customHeight="1">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ht="15.75" customHeight="1">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ht="15.75" customHeight="1">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ht="15.75" customHeight="1">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ht="15.75" customHeight="1">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ht="15.75" customHeight="1">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ht="15.75" customHeight="1">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ht="15.75" customHeight="1">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ht="15.75" customHeight="1">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ht="15.75" customHeight="1">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ht="15.75" customHeight="1">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ht="15.75" customHeight="1">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ht="15.75" customHeight="1">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ht="15.75" customHeight="1">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ht="15.75" customHeight="1">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ht="15.75" customHeight="1">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ht="15.75" customHeight="1">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ht="15.75" customHeight="1">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ht="15.75" customHeight="1">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ht="15.75" customHeight="1">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ht="15.75" customHeight="1">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ht="15.75" customHeight="1">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ht="15.75" customHeight="1">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ht="15.75" customHeight="1">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ht="15.75" customHeight="1">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ht="15.75" customHeight="1">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ht="15.75" customHeight="1">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ht="15.75" customHeight="1">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ht="15.75" customHeight="1">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ht="15.75" customHeight="1">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ht="15.75" customHeight="1">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ht="15.75" customHeight="1">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ht="15.75" customHeight="1">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ht="15.75" customHeight="1">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ht="15.75" customHeight="1">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ht="15.75" customHeight="1">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ht="15.75" customHeight="1">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ht="15.75" customHeight="1">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ht="15.75" customHeight="1">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ht="15.75" customHeight="1">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ht="15.75" customHeight="1">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ht="15.75" customHeight="1">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ht="15.75" customHeight="1">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ht="15.75" customHeight="1">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ht="15.75" customHeight="1">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ht="15.75" customHeight="1">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ht="15.75" customHeight="1">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ht="15.75" customHeight="1">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ht="15.75" customHeight="1">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ht="15.75" customHeight="1">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ht="15.75" customHeight="1">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ht="15.75" customHeight="1">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ht="15.75" customHeight="1">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ht="15.75" customHeight="1">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ht="15.75" customHeight="1">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ht="15.75" customHeight="1">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ht="15.75" customHeight="1">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ht="15.75" customHeight="1">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ht="15.75" customHeight="1">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ht="15.75" customHeight="1">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ht="15.75" customHeight="1">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ht="15.75" customHeight="1">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ht="15.75" customHeight="1">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ht="15.75" customHeight="1">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ht="15.75" customHeight="1">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ht="15.75" customHeight="1">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ht="15.75" customHeight="1">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ht="15.75" customHeight="1">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ht="15.75" customHeight="1">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ht="15.75" customHeight="1">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ht="15.75" customHeight="1">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ht="15.75" customHeight="1">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ht="15.75" customHeight="1">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ht="15.75" customHeight="1">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ht="15.75" customHeight="1">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ht="15.75" customHeight="1">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ht="15.75" customHeight="1">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ht="15.75" customHeight="1">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ht="15.75" customHeight="1">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ht="15.75" customHeight="1">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ht="15.75" customHeight="1">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ht="15.75" customHeight="1">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ht="15.75" customHeight="1">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ht="15.75" customHeight="1">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ht="15.75" customHeight="1">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ht="15.75" customHeight="1">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ht="15.75" customHeight="1">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ht="15.75" customHeight="1">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ht="15.75" customHeight="1">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ht="15.75" customHeight="1">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ht="15.75" customHeight="1">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ht="15.75" customHeight="1">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ht="15.75" customHeight="1">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ht="15.75" customHeight="1">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ht="15.75" customHeight="1">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ht="15.75" customHeight="1">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ht="15.75" customHeight="1">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ht="15.75" customHeight="1">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ht="15.75" customHeight="1">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ht="15.75" customHeight="1">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ht="15.75" customHeight="1">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ht="15.75" customHeight="1">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ht="15.75" customHeight="1">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ht="15.75" customHeight="1">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ht="15.75" customHeight="1">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ht="15.75" customHeight="1">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ht="15.75" customHeight="1">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ht="15.75" customHeight="1">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ht="15.75" customHeight="1">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ht="15.75" customHeight="1">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ht="15.75" customHeight="1">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ht="15.75" customHeight="1">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ht="15.75" customHeight="1">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ht="15.75" customHeight="1">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ht="15.75" customHeight="1">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ht="15.75" customHeight="1">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ht="15.75" customHeight="1">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ht="15.75" customHeight="1">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ht="15.75" customHeight="1">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ht="15.75" customHeight="1">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ht="15.75" customHeight="1">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ht="15.75" customHeight="1">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ht="15.75" customHeight="1">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ht="15.75" customHeight="1">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ht="15.75" customHeight="1">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ht="15.75" customHeight="1">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ht="15.75" customHeight="1">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ht="15.75" customHeight="1">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ht="15.75" customHeight="1">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ht="15.75" customHeight="1">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ht="15.75" customHeight="1">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ht="15.75" customHeight="1">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ht="15.75" customHeight="1">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ht="15.75" customHeight="1">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ht="15.75" customHeight="1">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ht="15.75" customHeight="1">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ht="15.75" customHeight="1">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ht="15.75" customHeight="1">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ht="15.75" customHeight="1">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ht="15.75" customHeight="1">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ht="15.75" customHeight="1">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ht="15.75" customHeight="1">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ht="15.75" customHeight="1">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ht="15.75" customHeight="1">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ht="15.75" customHeight="1">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ht="15.75" customHeight="1">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ht="15.75" customHeight="1">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ht="15.75" customHeight="1">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ht="15.75" customHeight="1">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ht="15.75" customHeight="1">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ht="15.75" customHeight="1">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ht="15.75" customHeight="1">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ht="15.75" customHeight="1">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ht="15.75" customHeight="1">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ht="15.75" customHeight="1">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ht="15.75" customHeight="1">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ht="15.75" customHeight="1">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ht="15.75" customHeight="1">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ht="15.75" customHeight="1">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ht="15.75" customHeight="1">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ht="15.75" customHeight="1">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ht="15.75" customHeight="1">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ht="15.75" customHeight="1">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ht="15.75" customHeight="1">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ht="15.75" customHeight="1">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ht="15.75" customHeight="1">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ht="15.75" customHeight="1">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ht="15.75" customHeight="1">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ht="15.75" customHeight="1">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ht="15.75" customHeight="1">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ht="15.75" customHeight="1">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ht="15.75" customHeight="1">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ht="15.75" customHeight="1">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ht="15.75" customHeight="1">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ht="15.75" customHeight="1">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ht="15.75" customHeight="1">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ht="15.75" customHeight="1">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ht="15.75" customHeight="1">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ht="15.75" customHeight="1">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ht="15.75" customHeight="1">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ht="15.75" customHeight="1">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ht="15.75" customHeight="1">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ht="15.75" customHeight="1">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ht="15.75" customHeight="1">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ht="15.75" customHeight="1">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ht="15.75" customHeight="1">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ht="15.75" customHeight="1">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ht="15.75" customHeight="1">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ht="15.75" customHeight="1">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ht="15.75" customHeight="1">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ht="15.75" customHeight="1">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ht="15.75" customHeight="1">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ht="15.75" customHeight="1">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ht="15.75" customHeight="1">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ht="15.75" customHeight="1">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ht="15.75" customHeight="1">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ht="15.75" customHeight="1">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ht="15.75" customHeight="1">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ht="15.75" customHeight="1">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ht="15.75" customHeight="1">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ht="15.75" customHeight="1">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ht="15.75" customHeight="1">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ht="15.75" customHeight="1">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ht="15.75" customHeight="1">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ht="15.75" customHeight="1">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ht="15.75" customHeight="1">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ht="15.75" customHeight="1">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ht="15.75" customHeight="1">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ht="15.75" customHeight="1">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ht="15.75" customHeight="1">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ht="15.75" customHeight="1">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ht="15.75" customHeight="1">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ht="15.75" customHeight="1">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ht="15.75" customHeight="1">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ht="15.75" customHeight="1">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ht="15.75" customHeight="1">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ht="15.75" customHeight="1">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ht="15.75" customHeight="1">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ht="15.75" customHeight="1">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ht="15.75" customHeight="1">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ht="15.75" customHeight="1">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ht="15.75" customHeight="1">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ht="15.75" customHeight="1">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ht="15.75" customHeight="1">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ht="15.75" customHeight="1">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ht="15.75" customHeight="1">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ht="15.75" customHeight="1">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ht="15.75" customHeight="1">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ht="15.75" customHeight="1">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ht="15.75" customHeight="1">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ht="15.75" customHeight="1">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ht="15.75" customHeight="1">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ht="15.75" customHeight="1">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ht="15.75" customHeight="1">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ht="15.75" customHeight="1">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ht="15.75" customHeight="1">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ht="15.75" customHeight="1">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ht="15.75" customHeight="1">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ht="15.75" customHeight="1">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ht="15.75" customHeight="1">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ht="15.75" customHeight="1">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ht="15.75" customHeight="1">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ht="15.75" customHeight="1">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ht="15.75" customHeight="1">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ht="15.75" customHeight="1">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ht="15.75" customHeight="1">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ht="15.75" customHeight="1">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ht="15.75" customHeight="1">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ht="15.75" customHeight="1">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ht="15.75" customHeight="1">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ht="15.75" customHeight="1">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ht="15.75" customHeight="1">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ht="15.75" customHeight="1">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ht="15.75" customHeight="1">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ht="15.75" customHeight="1">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ht="15.75" customHeight="1">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ht="15.75" customHeight="1">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ht="15.75" customHeight="1">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ht="15.75" customHeight="1">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ht="15.75" customHeight="1">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ht="15.75" customHeight="1">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ht="15.75" customHeight="1">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ht="15.75" customHeight="1">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ht="15.75" customHeight="1">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ht="15.75" customHeight="1">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ht="15.75" customHeight="1">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ht="15.75" customHeight="1">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ht="15.75" customHeight="1">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ht="15.75" customHeight="1">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ht="15.75" customHeight="1">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ht="15.75" customHeight="1">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ht="15.75" customHeight="1">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ht="15.75" customHeight="1">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ht="15.75" customHeight="1">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ht="15.75" customHeight="1">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ht="15.75" customHeight="1">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ht="15.75" customHeight="1">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ht="15.75" customHeight="1">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ht="15.75" customHeight="1">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ht="15.75" customHeight="1">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ht="15.75" customHeight="1">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ht="15.75" customHeight="1">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ht="15.75" customHeight="1">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ht="15.75" customHeight="1">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ht="15.75" customHeight="1">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ht="15.75" customHeight="1">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ht="15.75" customHeight="1">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ht="15.75" customHeight="1">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ht="15.75" customHeight="1">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ht="15.75" customHeight="1">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ht="15.75" customHeight="1">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ht="15.75" customHeight="1">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ht="15.75" customHeight="1">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ht="15.75" customHeight="1">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ht="15.75" customHeight="1">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ht="15.75" customHeight="1">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ht="15.75" customHeight="1">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ht="15.75" customHeight="1">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ht="15.75" customHeight="1">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ht="15.75" customHeight="1">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ht="15.75" customHeight="1">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ht="15.75" customHeight="1">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ht="15.75" customHeight="1">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ht="15.75" customHeight="1">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ht="15.75" customHeight="1">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ht="15.75" customHeight="1">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ht="15.75" customHeight="1">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ht="15.75" customHeight="1">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ht="15.75" customHeight="1">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ht="15.75" customHeight="1">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ht="15.75" customHeight="1">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ht="15.75" customHeight="1">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ht="15.75" customHeight="1">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ht="15.75" customHeight="1">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ht="15.75" customHeight="1">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ht="15.75" customHeight="1">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ht="15.75" customHeight="1">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ht="15.75" customHeight="1">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ht="15.75" customHeight="1">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ht="15.75" customHeight="1">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ht="15.75" customHeight="1">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ht="15.75" customHeight="1">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ht="15.75" customHeight="1">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ht="15.75" customHeight="1">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ht="15.75" customHeight="1">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ht="15.75" customHeight="1">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ht="15.75" customHeight="1">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ht="15.75" customHeight="1">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ht="15.75" customHeight="1">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ht="15.75" customHeight="1">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ht="15.75" customHeight="1">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ht="15.75" customHeight="1">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ht="15.75" customHeight="1">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ht="15.75" customHeight="1">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ht="15.75" customHeight="1">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ht="15.75" customHeight="1">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ht="15.75" customHeight="1">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ht="15.75" customHeight="1">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ht="15.75" customHeight="1">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ht="15.75" customHeight="1">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ht="15.75" customHeight="1">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ht="15.75" customHeight="1">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ht="15.75" customHeight="1">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ht="15.75" customHeight="1">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ht="15.75" customHeight="1">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ht="15.75" customHeight="1">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ht="15.75" customHeight="1">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ht="15.75" customHeight="1">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ht="15.75" customHeight="1">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ht="15.75" customHeight="1">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ht="15.75" customHeight="1">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ht="15.75" customHeight="1">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ht="15.75" customHeight="1">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ht="15.75" customHeight="1">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ht="15.75" customHeight="1">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ht="15.75" customHeight="1">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ht="15.75" customHeight="1">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ht="15.75" customHeight="1">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ht="15.75" customHeight="1">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ht="15.75" customHeight="1">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ht="15.75" customHeight="1">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ht="15.75" customHeight="1">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ht="15.75" customHeight="1">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ht="15.75" customHeight="1">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ht="15.75" customHeight="1">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ht="15.75" customHeight="1">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ht="15.75" customHeight="1">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ht="15.75" customHeight="1">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ht="15.75" customHeight="1">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ht="15.75" customHeight="1">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ht="15.75" customHeight="1">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ht="15.75" customHeight="1">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ht="15.75" customHeight="1">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ht="15.75" customHeight="1">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ht="15.75" customHeight="1">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ht="15.75" customHeight="1">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ht="15.75" customHeight="1">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ht="15.75" customHeight="1">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ht="15.75" customHeight="1">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ht="15.75" customHeight="1">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ht="15.75" customHeight="1">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ht="15.75" customHeight="1">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ht="15.75" customHeight="1">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ht="15.75" customHeight="1">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ht="15.75" customHeight="1">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ht="15.75" customHeight="1">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ht="15.75" customHeight="1">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ht="15.75" customHeight="1">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ht="15.75" customHeight="1">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ht="15.75" customHeight="1">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ht="15.75" customHeight="1">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ht="15.75" customHeight="1">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ht="15.75" customHeight="1">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ht="15.75" customHeight="1">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ht="15.75" customHeight="1">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ht="15.75" customHeight="1">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ht="15.75" customHeight="1">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ht="15.75" customHeight="1">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ht="15.75" customHeight="1">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ht="15.75" customHeight="1">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ht="15.75" customHeight="1">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ht="15.75" customHeight="1">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ht="15.75" customHeight="1">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ht="15.75" customHeight="1">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ht="15.75" customHeight="1">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ht="15.75" customHeight="1">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ht="15.75" customHeight="1">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ht="15.75" customHeight="1">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ht="15.75" customHeight="1">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ht="15.75" customHeight="1">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ht="15.75" customHeight="1">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ht="15.75" customHeight="1">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ht="15.75" customHeight="1">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ht="15.75" customHeight="1">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ht="15.75" customHeight="1">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ht="15.75" customHeight="1">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ht="15.75" customHeight="1">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ht="15.75" customHeight="1">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ht="15.75" customHeight="1">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ht="15.75" customHeight="1">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ht="15.75" customHeight="1">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ht="15.75" customHeight="1">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ht="15.75" customHeight="1">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ht="15.75" customHeight="1">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ht="15.75" customHeight="1">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ht="15.75" customHeight="1">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ht="15.75" customHeight="1">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ht="15.75" customHeight="1">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ht="15.75" customHeight="1">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ht="15.75" customHeight="1">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ht="15.75" customHeight="1">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ht="15.75" customHeight="1">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ht="15.75" customHeight="1">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ht="15.75" customHeight="1">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ht="15.75" customHeight="1">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ht="15.75" customHeight="1">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ht="15.75" customHeight="1">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ht="15.75" customHeight="1">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ht="15.75" customHeight="1">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ht="15.75" customHeight="1">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ht="15.75" customHeight="1">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ht="15.75" customHeight="1">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ht="15.75" customHeight="1">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ht="15.75" customHeight="1">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ht="15.75" customHeight="1">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ht="15.75" customHeight="1">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ht="15.75" customHeight="1">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ht="15.75" customHeight="1">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ht="15.75" customHeight="1">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ht="15.75" customHeight="1">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ht="15.75" customHeight="1">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ht="15.75" customHeight="1">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ht="15.75" customHeight="1">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ht="15.75" customHeight="1">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ht="15.75" customHeight="1">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ht="15.75" customHeight="1">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ht="15.75" customHeight="1">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ht="15.75" customHeight="1">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ht="15.75" customHeight="1">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ht="15.75" customHeight="1">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ht="15.75" customHeight="1">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ht="15.75" customHeight="1">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ht="15.75" customHeight="1">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ht="15.75" customHeight="1">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ht="15.75" customHeight="1">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ht="15.75" customHeight="1">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ht="15.75" customHeight="1">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ht="15.75" customHeight="1">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ht="15.75" customHeight="1">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ht="15.75" customHeight="1">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ht="15.75" customHeight="1">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ht="15.75" customHeight="1">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ht="15.75" customHeight="1">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ht="15.75" customHeight="1">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ht="15.75" customHeight="1">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ht="15.75" customHeight="1">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ht="15.75" customHeight="1">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ht="15.75" customHeight="1">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ht="15.75" customHeight="1">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ht="15.75" customHeight="1">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ht="15.75" customHeight="1">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ht="15.75" customHeight="1">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ht="15.75" customHeight="1">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ht="15.75" customHeight="1">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ht="15.75" customHeight="1">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ht="15.75" customHeight="1">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ht="15.75" customHeight="1">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ht="15.75" customHeight="1">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ht="15.75" customHeight="1">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ht="15.75" customHeight="1">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ht="15.75" customHeight="1">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ht="15.75" customHeight="1">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ht="15.75" customHeight="1">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ht="15.75" customHeight="1">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ht="15.75" customHeight="1">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ht="15.75" customHeight="1">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ht="15.75" customHeight="1">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ht="15.75" customHeight="1">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ht="15.75" customHeight="1">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ht="15.75" customHeight="1">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ht="15.75" customHeight="1">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ht="15.75" customHeight="1">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ht="15.75" customHeight="1">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ht="15.75" customHeight="1">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ht="15.75" customHeight="1">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ht="15.75" customHeight="1">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ht="15.75" customHeight="1">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ht="15.75" customHeight="1">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ht="15.75" customHeight="1">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ht="15.75" customHeight="1">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ht="15.75" customHeight="1">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ht="15.75" customHeight="1">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ht="15.75" customHeight="1">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ht="15.75" customHeight="1">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ht="15.75" customHeight="1">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ht="15.75" customHeight="1">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ht="15.75" customHeight="1">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ht="15.75" customHeight="1">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ht="15.75" customHeight="1">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ht="15.75" customHeight="1">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ht="15.75" customHeight="1">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ht="15.75" customHeight="1">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ht="15.75" customHeight="1">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ht="15.75" customHeight="1">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ht="15.75" customHeight="1">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ht="15.75" customHeight="1">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ht="15.75" customHeight="1">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ht="15.75" customHeight="1">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ht="15.75" customHeight="1">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ht="15.75" customHeight="1">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ht="15.75" customHeight="1">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ht="15.75" customHeight="1">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ht="15.75" customHeight="1">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ht="15.75" customHeight="1">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ht="15.75" customHeight="1">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ht="15.75" customHeight="1">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ht="15.75" customHeight="1">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ht="15.75" customHeight="1">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ht="15.75" customHeight="1">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ht="15.75" customHeight="1">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ht="15.75" customHeight="1">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ht="15.75" customHeight="1">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ht="15.75" customHeight="1">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ht="15.75" customHeight="1">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ht="15.75" customHeight="1">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ht="15.75" customHeight="1">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ht="15.75" customHeight="1">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ht="15.75" customHeight="1">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ht="15.75" customHeight="1">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ht="15.75" customHeight="1">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ht="15.75" customHeight="1">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ht="15.75" customHeight="1">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ht="15.75" customHeight="1">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ht="15.75" customHeight="1">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ht="15.75" customHeight="1">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ht="15.75" customHeight="1">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ht="15.75" customHeight="1">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ht="15.75" customHeight="1">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ht="15.75" customHeight="1">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ht="15.75" customHeight="1">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ht="15.75" customHeight="1">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ht="15.75" customHeight="1">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ht="15.75" customHeight="1">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ht="15.75" customHeight="1">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ht="15.75" customHeight="1">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ht="15.75" customHeight="1">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ht="15.75" customHeight="1">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ht="15.75" customHeight="1">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ht="15.75" customHeight="1">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ht="15.75" customHeight="1">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ht="15.75" customHeight="1">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ht="15.75" customHeight="1">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ht="15.75" customHeight="1">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ht="15.75" customHeight="1">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ht="15.75" customHeight="1">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ht="15.75" customHeight="1">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ht="15.75" customHeight="1">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ht="15.75" customHeight="1">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ht="15.75" customHeight="1">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ht="15.75" customHeight="1">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ht="15.75" customHeight="1">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ht="15.75" customHeight="1">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ht="15.75" customHeight="1">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ht="15.75" customHeight="1">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ht="15.75" customHeight="1">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ht="15.75" customHeight="1">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ht="15.75" customHeight="1">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ht="15.75" customHeight="1">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ht="15.75" customHeight="1">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ht="15.75" customHeight="1">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ht="15.75" customHeight="1">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ht="15.75" customHeight="1">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ht="15.75" customHeight="1">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ht="15.75" customHeight="1">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ht="15.75" customHeight="1">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ht="15.75" customHeight="1">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ht="15.75" customHeight="1">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ht="15.75" customHeight="1">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ht="15.75" customHeight="1">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ht="15.75" customHeight="1">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ht="15.75" customHeight="1">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ht="15.75" customHeight="1">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ht="15.75" customHeight="1">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ht="15.75" customHeight="1">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ht="15.75" customHeight="1">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ht="15.75" customHeight="1">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ht="15.75" customHeight="1">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ht="15.75" customHeight="1">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ht="15.75" customHeight="1">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ht="15.75" customHeight="1">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ht="15.75" customHeight="1">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ht="15.75" customHeight="1">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ht="15.75" customHeight="1">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ht="15.75" customHeight="1">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ht="15.75" customHeight="1">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ht="15.75" customHeight="1">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ht="15.75" customHeight="1">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ht="15.75" customHeight="1">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ht="15.75" customHeight="1">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ht="15.75" customHeight="1">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ht="15.75" customHeight="1">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ht="15.75" customHeight="1">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ht="15.75" customHeight="1">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ht="15.75" customHeight="1">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ht="15.75" customHeight="1">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ht="15.75" customHeight="1">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ht="15.75" customHeight="1">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ht="15.75" customHeight="1">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ht="15.75" customHeight="1">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ht="15.75" customHeight="1">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ht="15.75" customHeight="1">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ht="15.75" customHeight="1">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ht="15.75" customHeight="1">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ht="15.75" customHeight="1">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ht="15.75" customHeight="1">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ht="15.75" customHeight="1">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ht="15.75" customHeight="1">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ht="15.75" customHeight="1">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ht="15.75" customHeight="1">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ht="15.75" customHeight="1">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ht="15.75" customHeight="1">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ht="15.75" customHeight="1">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ht="15.75" customHeight="1">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ht="15.75" customHeight="1">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ht="15.75" customHeight="1">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ht="15.75" customHeight="1">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ht="15.75" customHeight="1">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ht="15.75" customHeight="1">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ht="15.75" customHeight="1">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ht="15.75" customHeight="1">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ht="15.75" customHeight="1">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ht="15.75" customHeight="1">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ht="15.75" customHeight="1">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ht="15.75" customHeight="1">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ht="15.75" customHeight="1">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ht="15.75" customHeight="1">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ht="15.75" customHeight="1">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ht="15.75" customHeight="1">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ht="15.75" customHeight="1">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ht="15.75" customHeight="1">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ht="15.75" customHeight="1">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ht="15.75" customHeight="1">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ht="15.75" customHeight="1">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ht="15.75" customHeight="1">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ht="15.75" customHeight="1">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ht="15.75" customHeight="1">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ht="15.75" customHeight="1">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ht="15.75" customHeight="1">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ht="15.75" customHeight="1">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ht="15.75" customHeight="1">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ht="15.75" customHeight="1">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ht="15.75" customHeight="1">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ht="15.75" customHeight="1">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ht="15.75" customHeight="1">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ht="15.75" customHeight="1">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ht="15.75" customHeight="1">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ht="15.75" customHeight="1">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ht="15.75" customHeight="1">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ht="15.75" customHeight="1">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ht="15.75" customHeight="1">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ht="15.75" customHeight="1">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ht="15.75" customHeight="1">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ht="15.75" customHeight="1">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ht="15.75" customHeight="1">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ht="15.75" customHeight="1">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ht="15.75" customHeight="1">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ht="15.75" customHeight="1">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ht="15.75" customHeight="1">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ht="15.75" customHeight="1">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row r="993" ht="15.75" customHeight="1">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row>
    <row r="994" ht="15.75" customHeight="1">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row>
    <row r="995" ht="15.75" customHeight="1">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row>
    <row r="996" ht="15.75" customHeight="1">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row>
    <row r="997" ht="15.75" customHeight="1">
      <c r="A997" s="32"/>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row>
    <row r="998" ht="15.75" customHeight="1">
      <c r="A998" s="32"/>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row>
    <row r="999" ht="15.75" customHeight="1">
      <c r="A999" s="32"/>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row>
    <row r="1000" ht="15.75" customHeight="1">
      <c r="A1000" s="32"/>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row>
  </sheetData>
  <mergeCells count="2">
    <mergeCell ref="E5:F5"/>
    <mergeCell ref="E18:F18"/>
  </mergeCells>
  <dataValidations>
    <dataValidation type="custom" allowBlank="1" showErrorMessage="1" sqref="F6">
      <formula1>EQ(LEN(F6),(6))</formula1>
    </dataValidation>
    <dataValidation type="list" allowBlank="1" showErrorMessage="1" sqref="F13">
      <formula1>IF(F11="Yes",yy,pre)</formula1>
    </dataValidation>
    <dataValidation type="custom" allowBlank="1" showErrorMessage="1" sqref="F9">
      <formula1>EQ(LEN(F9),(12))</formula1>
    </dataValidation>
    <dataValidation type="list" allowBlank="1" showErrorMessage="1" sqref="F21:F26">
      <formula1>$U$1:$U$2</formula1>
    </dataValidation>
    <dataValidation type="custom" allowBlank="1" showErrorMessage="1" sqref="G13">
      <formula1>IF(F11="Yes",OFFSET(R1,2,1,2,1),OFFSET(R1,1,2,3,1))</formula1>
    </dataValidation>
    <dataValidation type="list" allowBlank="1" showErrorMessage="1" sqref="F12">
      <formula1>$R$1:$R$3</formula1>
    </dataValidation>
    <dataValidation type="list" allowBlank="1" showErrorMessage="1" sqref="F11 F17">
      <formula1>$X$7:$X$8</formula1>
    </dataValidation>
  </dataValidations>
  <printOptions/>
  <pageMargins bottom="0.75" footer="0.0" header="0.0" left="0.7" right="0.7" top="0.75"/>
  <pageSetup orientation="portrait"/>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685DB"/>
    <pageSetUpPr/>
  </sheetPr>
  <sheetViews>
    <sheetView showGridLines="0" workbookViewId="0"/>
  </sheetViews>
  <sheetFormatPr customHeight="1" defaultColWidth="14.43" defaultRowHeight="15.0"/>
  <cols>
    <col customWidth="1" min="1" max="1" width="2.0"/>
    <col customWidth="1" hidden="1" min="2" max="2" width="1.57"/>
    <col customWidth="1" hidden="1" min="3" max="3" width="1.71"/>
    <col customWidth="1" hidden="1" min="4" max="4" width="2.29"/>
    <col customWidth="1" min="5" max="5" width="7.14"/>
    <col customWidth="1" min="6" max="6" width="35.71"/>
    <col customWidth="1" min="7" max="7" width="13.71"/>
    <col customWidth="1" min="8" max="8" width="14.57"/>
    <col customWidth="1" hidden="1" min="9" max="10" width="14.57"/>
    <col customWidth="1" min="11" max="11" width="15.57"/>
    <col customWidth="1" min="12" max="12" width="13.57"/>
    <col customWidth="1" min="13" max="13" width="15.43"/>
    <col customWidth="1" hidden="1" min="14" max="14" width="17.14"/>
    <col customWidth="1" min="15" max="15" width="17.43"/>
    <col customWidth="1" min="16" max="16" width="9.43"/>
    <col customWidth="1" hidden="1" min="17" max="19" width="14.57"/>
    <col customWidth="1" min="20" max="20" width="19.14"/>
    <col customWidth="1" hidden="1" min="21" max="21" width="15.43"/>
    <col customWidth="1" hidden="1" min="22" max="22" width="8.29"/>
    <col customWidth="1" min="23" max="23" width="15.43"/>
    <col customWidth="1" min="24" max="24" width="18.43"/>
    <col customWidth="1" min="25" max="25" width="4.0"/>
    <col customWidth="1" min="26" max="26" width="3.86"/>
    <col customWidth="1" hidden="1" min="27" max="44" width="4.71"/>
  </cols>
  <sheetData>
    <row r="1" hidden="1">
      <c r="I1" s="71">
        <v>0.0</v>
      </c>
    </row>
    <row r="2" hidden="1">
      <c r="F2" s="71" t="s">
        <v>354</v>
      </c>
      <c r="G2" s="71" t="s">
        <v>356</v>
      </c>
      <c r="H2" s="71" t="s">
        <v>130</v>
      </c>
      <c r="I2" s="71" t="s">
        <v>131</v>
      </c>
      <c r="J2" s="71" t="s">
        <v>132</v>
      </c>
      <c r="K2" s="71" t="s">
        <v>133</v>
      </c>
      <c r="L2" s="71" t="s">
        <v>134</v>
      </c>
      <c r="M2" s="71" t="s">
        <v>135</v>
      </c>
      <c r="N2" s="71" t="s">
        <v>136</v>
      </c>
      <c r="O2" s="71" t="s">
        <v>137</v>
      </c>
      <c r="P2" s="71" t="s">
        <v>138</v>
      </c>
      <c r="Q2" s="71" t="s">
        <v>139</v>
      </c>
      <c r="R2" s="71" t="s">
        <v>140</v>
      </c>
      <c r="S2" s="71" t="s">
        <v>334</v>
      </c>
      <c r="T2" s="71" t="s">
        <v>141</v>
      </c>
      <c r="U2" s="71" t="s">
        <v>142</v>
      </c>
      <c r="V2" s="71" t="s">
        <v>143</v>
      </c>
      <c r="W2" s="71" t="s">
        <v>146</v>
      </c>
      <c r="X2" s="71" t="s">
        <v>361</v>
      </c>
    </row>
    <row r="3" hidden="1"/>
    <row r="4" hidden="1"/>
    <row r="5" hidden="1"/>
    <row r="6" hidden="1"/>
    <row r="7" ht="15.0" customHeight="1">
      <c r="AR7" s="71" t="s">
        <v>664</v>
      </c>
    </row>
    <row r="8" ht="15.0" customHeight="1">
      <c r="AR8" s="71" t="s">
        <v>636</v>
      </c>
    </row>
    <row r="9" ht="29.25" customHeight="1">
      <c r="E9" s="74" t="s">
        <v>592</v>
      </c>
      <c r="F9" s="74" t="s">
        <v>593</v>
      </c>
      <c r="G9" s="74" t="s">
        <v>594</v>
      </c>
      <c r="H9" s="74" t="s">
        <v>152</v>
      </c>
      <c r="I9" s="74" t="s">
        <v>153</v>
      </c>
      <c r="J9" s="74" t="s">
        <v>154</v>
      </c>
      <c r="K9" s="74" t="s">
        <v>155</v>
      </c>
      <c r="L9" s="74" t="s">
        <v>156</v>
      </c>
      <c r="M9" s="257" t="s">
        <v>446</v>
      </c>
      <c r="N9" s="3"/>
      <c r="O9" s="3"/>
      <c r="P9" s="4"/>
      <c r="Q9" s="74" t="s">
        <v>158</v>
      </c>
      <c r="R9" s="74" t="s">
        <v>159</v>
      </c>
      <c r="S9" s="74" t="s">
        <v>160</v>
      </c>
      <c r="T9" s="74" t="s">
        <v>634</v>
      </c>
      <c r="U9" s="76" t="s">
        <v>162</v>
      </c>
      <c r="V9" s="77"/>
      <c r="W9" s="74" t="s">
        <v>164</v>
      </c>
      <c r="X9" s="74" t="s">
        <v>361</v>
      </c>
      <c r="AR9" s="71" t="s">
        <v>665</v>
      </c>
    </row>
    <row r="10" ht="31.5" customHeight="1">
      <c r="E10" s="78"/>
      <c r="F10" s="78"/>
      <c r="G10" s="78"/>
      <c r="H10" s="78"/>
      <c r="I10" s="78"/>
      <c r="J10" s="78"/>
      <c r="K10" s="78"/>
      <c r="L10" s="78"/>
      <c r="M10" s="257" t="s">
        <v>447</v>
      </c>
      <c r="N10" s="3"/>
      <c r="O10" s="4"/>
      <c r="P10" s="74" t="s">
        <v>448</v>
      </c>
      <c r="Q10" s="78"/>
      <c r="R10" s="78"/>
      <c r="S10" s="78"/>
      <c r="T10" s="78"/>
      <c r="U10" s="79"/>
      <c r="V10" s="80"/>
      <c r="W10" s="78"/>
      <c r="X10" s="78"/>
      <c r="AR10" s="71" t="s">
        <v>637</v>
      </c>
    </row>
    <row r="11" ht="78.75" customHeight="1">
      <c r="E11" s="81"/>
      <c r="F11" s="81"/>
      <c r="G11" s="81"/>
      <c r="H11" s="81"/>
      <c r="I11" s="81"/>
      <c r="J11" s="81"/>
      <c r="K11" s="81"/>
      <c r="L11" s="81"/>
      <c r="M11" s="82" t="s">
        <v>167</v>
      </c>
      <c r="N11" s="82" t="s">
        <v>168</v>
      </c>
      <c r="O11" s="82" t="s">
        <v>169</v>
      </c>
      <c r="P11" s="81"/>
      <c r="Q11" s="81"/>
      <c r="R11" s="81"/>
      <c r="S11" s="81"/>
      <c r="T11" s="81"/>
      <c r="U11" s="82" t="s">
        <v>170</v>
      </c>
      <c r="V11" s="82" t="s">
        <v>171</v>
      </c>
      <c r="W11" s="81"/>
      <c r="X11" s="81"/>
      <c r="AR11" s="71" t="s">
        <v>666</v>
      </c>
    </row>
    <row r="12" ht="19.5" customHeight="1">
      <c r="E12" s="258" t="s">
        <v>674</v>
      </c>
      <c r="F12" s="310" t="s">
        <v>533</v>
      </c>
      <c r="G12" s="260"/>
      <c r="H12" s="260"/>
      <c r="I12" s="260"/>
      <c r="J12" s="260"/>
      <c r="K12" s="260"/>
      <c r="L12" s="260"/>
      <c r="M12" s="260"/>
      <c r="N12" s="260"/>
      <c r="O12" s="260"/>
      <c r="P12" s="260"/>
      <c r="Q12" s="260"/>
      <c r="R12" s="260"/>
      <c r="S12" s="260"/>
      <c r="T12" s="260"/>
      <c r="U12" s="260"/>
      <c r="V12" s="260"/>
      <c r="W12" s="260"/>
      <c r="X12" s="261"/>
      <c r="AR12" s="71" t="s">
        <v>668</v>
      </c>
    </row>
    <row r="13" ht="19.5" hidden="1" customHeight="1">
      <c r="A13" s="262"/>
      <c r="B13" s="262"/>
      <c r="C13" s="262"/>
      <c r="D13" s="262"/>
      <c r="E13" s="84"/>
      <c r="F13" s="90"/>
      <c r="G13" s="263"/>
      <c r="H13" s="264"/>
      <c r="I13" s="265"/>
      <c r="J13" s="265"/>
      <c r="K13" s="266" t="str">
        <f>+IFERROR(IF(COUNT(H13:J13),ROUND(SUM(H13:J13),0),""),"")</f>
        <v/>
      </c>
      <c r="L13" s="267" t="str">
        <f>+IFERROR(IF(COUNT(K13),ROUND(K13/'Shareholding Pattern'!$L$57*100,2),""),"")</f>
        <v/>
      </c>
      <c r="M13" s="268" t="str">
        <f>IF(H13="","",H13)</f>
        <v/>
      </c>
      <c r="N13" s="269"/>
      <c r="O13" s="223" t="str">
        <f>+IFERROR(IF(COUNT(M13:N13),ROUND(SUM(M13,N13),2),""),"")</f>
        <v/>
      </c>
      <c r="P13" s="267" t="str">
        <f>+IFERROR(IF(COUNT(O13),ROUND(O13/('Shareholding Pattern'!$P$58)*100,2),""),"")</f>
        <v/>
      </c>
      <c r="Q13" s="265"/>
      <c r="R13" s="265"/>
      <c r="S13" s="270" t="str">
        <f>+IFERROR(IF(COUNT(Q13:R13),ROUND(SUM(Q13:R13),0),""),"")</f>
        <v/>
      </c>
      <c r="T13" s="267" t="str">
        <f>+IFERROR(IF(COUNT(K13,S13),ROUND(SUM(S13,K13)/SUM('Shareholding Pattern'!$L$57,'Shareholding Pattern'!$T$57)*100,2),""),"")</f>
        <v/>
      </c>
      <c r="U13" s="265"/>
      <c r="V13" s="267" t="str">
        <f>+IFERROR(IF(COUNT(U13),ROUND(SUM(U13)/SUM(K13)*100,2),""),0)</f>
        <v/>
      </c>
      <c r="W13" s="265"/>
      <c r="X13" s="278"/>
      <c r="Y13" s="262"/>
      <c r="Z13" s="262"/>
      <c r="AA13" s="262"/>
      <c r="AB13" s="262"/>
      <c r="AC13" s="262">
        <f>IF(SUM(H13:W13)&gt;0,1,0)</f>
        <v>0</v>
      </c>
      <c r="AD13" s="262">
        <f>SUM(AC13:AC65535)</f>
        <v>0</v>
      </c>
      <c r="AE13" s="262"/>
      <c r="AF13" s="262"/>
      <c r="AG13" s="262"/>
      <c r="AH13" s="262"/>
      <c r="AI13" s="262"/>
      <c r="AJ13" s="262"/>
      <c r="AK13" s="262"/>
      <c r="AL13" s="262"/>
      <c r="AM13" s="262"/>
      <c r="AN13" s="262"/>
      <c r="AO13" s="262"/>
      <c r="AP13" s="262"/>
      <c r="AQ13" s="262"/>
      <c r="AR13" s="262" t="s">
        <v>640</v>
      </c>
    </row>
    <row r="14" ht="24.75" customHeight="1">
      <c r="E14" s="272"/>
      <c r="F14" s="273"/>
      <c r="G14" s="328" t="s">
        <v>669</v>
      </c>
      <c r="H14" s="273"/>
      <c r="I14" s="273"/>
      <c r="J14" s="273"/>
      <c r="K14" s="273"/>
      <c r="L14" s="273"/>
      <c r="M14" s="273"/>
      <c r="N14" s="273"/>
      <c r="O14" s="273"/>
      <c r="P14" s="273"/>
      <c r="Q14" s="273"/>
      <c r="R14" s="273"/>
      <c r="S14" s="273"/>
      <c r="T14" s="273"/>
      <c r="U14" s="273"/>
      <c r="V14" s="273"/>
      <c r="W14" s="273"/>
      <c r="X14" s="274"/>
      <c r="AR14" s="71" t="s">
        <v>655</v>
      </c>
    </row>
    <row r="15" ht="19.5" hidden="1" customHeight="1">
      <c r="E15" s="279"/>
      <c r="F15" s="299"/>
      <c r="G15" s="299"/>
      <c r="H15" s="299"/>
      <c r="I15" s="299"/>
      <c r="J15" s="299"/>
      <c r="K15" s="299"/>
      <c r="L15" s="299"/>
      <c r="M15" s="299"/>
      <c r="N15" s="299"/>
      <c r="O15" s="299"/>
      <c r="P15" s="299"/>
      <c r="Q15" s="299"/>
      <c r="R15" s="299"/>
      <c r="S15" s="299"/>
      <c r="T15" s="299"/>
      <c r="U15" s="299"/>
      <c r="V15" s="299"/>
      <c r="W15" s="274"/>
      <c r="AR15" s="71" t="s">
        <v>672</v>
      </c>
    </row>
    <row r="16" ht="19.5" customHeight="1">
      <c r="E16" s="309"/>
      <c r="F16" s="325" t="s">
        <v>169</v>
      </c>
      <c r="G16" s="325" t="s">
        <v>169</v>
      </c>
      <c r="H16" s="153" t="str">
        <f t="shared" ref="H16:K16" si="1">+IFERROR(IF(COUNT(H14:H15),ROUND(SUM(H14:H15),0),""),"")</f>
        <v/>
      </c>
      <c r="I16" s="153" t="str">
        <f t="shared" si="1"/>
        <v/>
      </c>
      <c r="J16" s="153" t="str">
        <f t="shared" si="1"/>
        <v/>
      </c>
      <c r="K16" s="153" t="str">
        <f t="shared" si="1"/>
        <v/>
      </c>
      <c r="L16" s="267" t="str">
        <f>+IFERROR(IF(COUNT(K16),ROUND(K16/'Shareholding Pattern'!$L$57*100,2),""),"")</f>
        <v/>
      </c>
      <c r="M16" s="87" t="str">
        <f t="shared" ref="M16:O16" si="2">+IFERROR(IF(COUNT(M14:M15),ROUND(SUM(M14:M15),0),""),"")</f>
        <v/>
      </c>
      <c r="N16" s="87" t="str">
        <f t="shared" si="2"/>
        <v/>
      </c>
      <c r="O16" s="87" t="str">
        <f t="shared" si="2"/>
        <v/>
      </c>
      <c r="P16" s="267" t="str">
        <f>+IFERROR(IF(COUNT(O16),ROUND(O16/('Shareholding Pattern'!$P$58)*100,2),""),"")</f>
        <v/>
      </c>
      <c r="Q16" s="153" t="str">
        <f t="shared" ref="Q16:S16" si="3">+IFERROR(IF(COUNT(Q14:Q15),ROUND(SUM(Q14:Q15),0),""),"")</f>
        <v/>
      </c>
      <c r="R16" s="153" t="str">
        <f t="shared" si="3"/>
        <v/>
      </c>
      <c r="S16" s="153" t="str">
        <f t="shared" si="3"/>
        <v/>
      </c>
      <c r="T16" s="267" t="str">
        <f>+IFERROR(IF(COUNT(K16,S16),ROUND(SUM(S16,K16)/SUM('Shareholding Pattern'!$L$57,'Shareholding Pattern'!$T$57)*100,2),""),"")</f>
        <v/>
      </c>
      <c r="U16" s="153" t="str">
        <f>+IFERROR(IF(COUNT(U14:U15),ROUND(SUM(U14:U15),0),""),"")</f>
        <v/>
      </c>
      <c r="V16" s="267" t="str">
        <f>+IFERROR(IF(COUNT(U16),ROUND(SUM(U16)/SUM(K16)*100,2),""),0)</f>
        <v/>
      </c>
      <c r="W16" s="153" t="str">
        <f>+IFERROR(IF(COUNT(W14:W15),ROUND(SUM(W14:W15),0),""),"")</f>
        <v/>
      </c>
      <c r="AR16" s="71" t="s">
        <v>649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E9:E11"/>
    <mergeCell ref="F9:F11"/>
    <mergeCell ref="G9:G11"/>
    <mergeCell ref="H9:H11"/>
    <mergeCell ref="I9:I11"/>
    <mergeCell ref="J9:J11"/>
    <mergeCell ref="K9:K11"/>
    <mergeCell ref="W9:W11"/>
    <mergeCell ref="X9:X11"/>
    <mergeCell ref="Q9:Q11"/>
    <mergeCell ref="P10:P11"/>
    <mergeCell ref="L9:L11"/>
    <mergeCell ref="M9:P9"/>
    <mergeCell ref="R9:R11"/>
    <mergeCell ref="S9:S11"/>
    <mergeCell ref="T9:T11"/>
    <mergeCell ref="U9:V10"/>
    <mergeCell ref="M10:O10"/>
  </mergeCells>
  <dataValidations>
    <dataValidation type="custom" allowBlank="1" showInputMessage="1" showErrorMessage="1" prompt="[A-Z][A-Z][A-Z][A-Z][A-Z][0-9][0-9][0-9][0-9][A-Z]_x000a__x000a_In absence of PAN write : ZZZZZ9999Z" sqref="G13">
      <formula1>EQ(LEN(G13),(10))</formula1>
    </dataValidation>
    <dataValidation type="decimal" operator="lessThanOrEqual" allowBlank="1" showErrorMessage="1" sqref="W13">
      <formula1>K13</formula1>
    </dataValidation>
    <dataValidation type="decimal" operator="greaterThanOrEqual" allowBlank="1" showErrorMessage="1" sqref="H13:J13 M13:N13 Q13:R13">
      <formula1>0.0</formula1>
    </dataValidation>
    <dataValidation type="decimal" operator="lessThanOrEqual" allowBlank="1" showErrorMessage="1" sqref="U13">
      <formula1>H13</formula1>
    </dataValidation>
  </dataValidations>
  <hyperlinks>
    <hyperlink display="Total" location="'Shareholding Pattern'!F33" ref="F16"/>
    <hyperlink display="Total" location="'Shareholding Pattern'!F33" ref="G16"/>
  </hyperlinks>
  <printOptions/>
  <pageMargins bottom="0.75" footer="0.0" header="0.0" left="0.7" right="0.7" top="0.75"/>
  <pageSetup orientation="landscape"/>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685DB"/>
    <pageSetUpPr/>
  </sheetPr>
  <sheetViews>
    <sheetView showGridLines="0" workbookViewId="0"/>
  </sheetViews>
  <sheetFormatPr customHeight="1" defaultColWidth="14.43" defaultRowHeight="15.0"/>
  <cols>
    <col customWidth="1" min="1" max="1" width="2.0"/>
    <col customWidth="1" hidden="1" min="2" max="2" width="1.57"/>
    <col customWidth="1" hidden="1" min="3" max="3" width="1.71"/>
    <col customWidth="1" hidden="1" min="4" max="4" width="2.29"/>
    <col customWidth="1" min="5" max="5" width="7.14"/>
    <col customWidth="1" min="6" max="6" width="35.71"/>
    <col customWidth="1" min="7" max="7" width="13.71"/>
    <col customWidth="1" min="8" max="8" width="14.57"/>
    <col customWidth="1" hidden="1" min="9" max="10" width="14.57"/>
    <col customWidth="1" min="11" max="11" width="15.57"/>
    <col customWidth="1" min="12" max="12" width="13.57"/>
    <col customWidth="1" min="13" max="13" width="17.0"/>
    <col customWidth="1" hidden="1" min="14" max="14" width="17.0"/>
    <col customWidth="1" min="15" max="15" width="17.43"/>
    <col customWidth="1" min="16" max="16" width="9.29"/>
    <col customWidth="1" hidden="1" min="17" max="19" width="14.57"/>
    <col customWidth="1" min="20" max="20" width="19.14"/>
    <col customWidth="1" hidden="1" min="21" max="21" width="15.43"/>
    <col customWidth="1" hidden="1" min="22" max="22" width="9.0"/>
    <col customWidth="1" min="23" max="23" width="15.43"/>
    <col customWidth="1" min="24" max="24" width="19.43"/>
    <col customWidth="1" min="25" max="25" width="3.71"/>
    <col customWidth="1" min="26" max="26" width="3.14"/>
    <col customWidth="1" hidden="1" min="27" max="44" width="3.86"/>
  </cols>
  <sheetData>
    <row r="1" hidden="1">
      <c r="I1" s="71">
        <v>0.0</v>
      </c>
    </row>
    <row r="2" hidden="1">
      <c r="F2" s="71" t="s">
        <v>354</v>
      </c>
      <c r="G2" s="71" t="s">
        <v>356</v>
      </c>
      <c r="H2" s="71" t="s">
        <v>130</v>
      </c>
      <c r="I2" s="71" t="s">
        <v>131</v>
      </c>
      <c r="J2" s="71" t="s">
        <v>132</v>
      </c>
      <c r="K2" s="71" t="s">
        <v>133</v>
      </c>
      <c r="L2" s="71" t="s">
        <v>134</v>
      </c>
      <c r="M2" s="71" t="s">
        <v>135</v>
      </c>
      <c r="N2" s="71" t="s">
        <v>136</v>
      </c>
      <c r="O2" s="71" t="s">
        <v>137</v>
      </c>
      <c r="P2" s="71" t="s">
        <v>138</v>
      </c>
      <c r="Q2" s="71" t="s">
        <v>139</v>
      </c>
      <c r="R2" s="71" t="s">
        <v>140</v>
      </c>
      <c r="S2" s="71" t="s">
        <v>334</v>
      </c>
      <c r="T2" s="71" t="s">
        <v>141</v>
      </c>
      <c r="U2" s="71" t="s">
        <v>142</v>
      </c>
      <c r="V2" s="71" t="s">
        <v>143</v>
      </c>
      <c r="W2" s="71" t="s">
        <v>146</v>
      </c>
      <c r="X2" s="71" t="s">
        <v>361</v>
      </c>
    </row>
    <row r="3" hidden="1"/>
    <row r="4" hidden="1"/>
    <row r="5" hidden="1"/>
    <row r="6" hidden="1"/>
    <row r="7" ht="15.0" customHeight="1">
      <c r="AR7" s="71" t="s">
        <v>664</v>
      </c>
    </row>
    <row r="8" ht="15.0" customHeight="1">
      <c r="AR8" s="71" t="s">
        <v>636</v>
      </c>
    </row>
    <row r="9" ht="29.25" customHeight="1">
      <c r="E9" s="74" t="s">
        <v>592</v>
      </c>
      <c r="F9" s="74" t="s">
        <v>593</v>
      </c>
      <c r="G9" s="74" t="s">
        <v>594</v>
      </c>
      <c r="H9" s="74" t="s">
        <v>152</v>
      </c>
      <c r="I9" s="74" t="s">
        <v>153</v>
      </c>
      <c r="J9" s="74" t="s">
        <v>154</v>
      </c>
      <c r="K9" s="74" t="s">
        <v>155</v>
      </c>
      <c r="L9" s="74" t="s">
        <v>156</v>
      </c>
      <c r="M9" s="257" t="s">
        <v>446</v>
      </c>
      <c r="N9" s="3"/>
      <c r="O9" s="3"/>
      <c r="P9" s="4"/>
      <c r="Q9" s="74" t="s">
        <v>158</v>
      </c>
      <c r="R9" s="74" t="s">
        <v>159</v>
      </c>
      <c r="S9" s="74" t="s">
        <v>160</v>
      </c>
      <c r="T9" s="74" t="s">
        <v>634</v>
      </c>
      <c r="U9" s="76" t="s">
        <v>162</v>
      </c>
      <c r="V9" s="77"/>
      <c r="W9" s="74" t="s">
        <v>164</v>
      </c>
      <c r="X9" s="74" t="s">
        <v>361</v>
      </c>
      <c r="AR9" s="71" t="s">
        <v>665</v>
      </c>
    </row>
    <row r="10" ht="31.5" customHeight="1">
      <c r="E10" s="78"/>
      <c r="F10" s="78"/>
      <c r="G10" s="78"/>
      <c r="H10" s="78"/>
      <c r="I10" s="78"/>
      <c r="J10" s="78"/>
      <c r="K10" s="78"/>
      <c r="L10" s="78"/>
      <c r="M10" s="257" t="s">
        <v>447</v>
      </c>
      <c r="N10" s="3"/>
      <c r="O10" s="4"/>
      <c r="P10" s="74" t="s">
        <v>448</v>
      </c>
      <c r="Q10" s="78"/>
      <c r="R10" s="78"/>
      <c r="S10" s="78"/>
      <c r="T10" s="78"/>
      <c r="U10" s="79"/>
      <c r="V10" s="80"/>
      <c r="W10" s="78"/>
      <c r="X10" s="78"/>
      <c r="AR10" s="71" t="s">
        <v>637</v>
      </c>
    </row>
    <row r="11" ht="78.75" customHeight="1">
      <c r="E11" s="81"/>
      <c r="F11" s="81"/>
      <c r="G11" s="81"/>
      <c r="H11" s="81"/>
      <c r="I11" s="81"/>
      <c r="J11" s="81"/>
      <c r="K11" s="81"/>
      <c r="L11" s="81"/>
      <c r="M11" s="82" t="s">
        <v>167</v>
      </c>
      <c r="N11" s="82" t="s">
        <v>168</v>
      </c>
      <c r="O11" s="82" t="s">
        <v>169</v>
      </c>
      <c r="P11" s="81"/>
      <c r="Q11" s="81"/>
      <c r="R11" s="81"/>
      <c r="S11" s="81"/>
      <c r="T11" s="81"/>
      <c r="U11" s="82" t="s">
        <v>170</v>
      </c>
      <c r="V11" s="82" t="s">
        <v>171</v>
      </c>
      <c r="W11" s="81"/>
      <c r="X11" s="81"/>
      <c r="AR11" s="71" t="s">
        <v>666</v>
      </c>
    </row>
    <row r="12">
      <c r="E12" s="258" t="s">
        <v>675</v>
      </c>
      <c r="F12" s="310" t="s">
        <v>537</v>
      </c>
      <c r="G12" s="260"/>
      <c r="H12" s="260"/>
      <c r="I12" s="260"/>
      <c r="J12" s="260"/>
      <c r="K12" s="260"/>
      <c r="L12" s="260"/>
      <c r="M12" s="260"/>
      <c r="N12" s="260"/>
      <c r="O12" s="260"/>
      <c r="P12" s="260"/>
      <c r="Q12" s="260"/>
      <c r="R12" s="260"/>
      <c r="S12" s="260"/>
      <c r="T12" s="260"/>
      <c r="U12" s="260"/>
      <c r="V12" s="260"/>
      <c r="W12" s="260"/>
      <c r="X12" s="261"/>
      <c r="AR12" s="71" t="s">
        <v>668</v>
      </c>
    </row>
    <row r="13" ht="19.5" hidden="1" customHeight="1">
      <c r="A13" s="262"/>
      <c r="B13" s="262"/>
      <c r="C13" s="262"/>
      <c r="D13" s="262"/>
      <c r="E13" s="84"/>
      <c r="F13" s="90"/>
      <c r="G13" s="263"/>
      <c r="H13" s="264"/>
      <c r="I13" s="265"/>
      <c r="J13" s="265"/>
      <c r="K13" s="266" t="str">
        <f>+IFERROR(IF(COUNT(H13:J13),ROUND(SUM(H13:J13),0),""),"")</f>
        <v/>
      </c>
      <c r="L13" s="267" t="str">
        <f>+IFERROR(IF(COUNT(K13),ROUND(K13/'Shareholding Pattern'!$L$57*100,2),""),"")</f>
        <v/>
      </c>
      <c r="M13" s="268" t="str">
        <f>IF(H13="","",H13)</f>
        <v/>
      </c>
      <c r="N13" s="269"/>
      <c r="O13" s="223" t="str">
        <f>+IFERROR(IF(COUNT(M13:N13),ROUND(SUM(M13,N13),2),""),"")</f>
        <v/>
      </c>
      <c r="P13" s="267" t="str">
        <f>+IFERROR(IF(COUNT(O13),ROUND(O13/('Shareholding Pattern'!$P$58)*100,2),""),"")</f>
        <v/>
      </c>
      <c r="Q13" s="265"/>
      <c r="R13" s="265"/>
      <c r="S13" s="270" t="str">
        <f>+IFERROR(IF(COUNT(Q13:R13),ROUND(SUM(Q13:R13),0),""),"")</f>
        <v/>
      </c>
      <c r="T13" s="267" t="str">
        <f>+IFERROR(IF(COUNT(K13,S13),ROUND(SUM(S13,K13)/SUM('Shareholding Pattern'!$L$57,'Shareholding Pattern'!$T$57)*100,2),""),"")</f>
        <v/>
      </c>
      <c r="U13" s="265"/>
      <c r="V13" s="267" t="str">
        <f>+IFERROR(IF(COUNT(U13),ROUND(SUM(U13)/SUM(K13)*100,2),""),0)</f>
        <v/>
      </c>
      <c r="W13" s="265"/>
      <c r="X13" s="278"/>
      <c r="Y13" s="262"/>
      <c r="Z13" s="262"/>
      <c r="AA13" s="262"/>
      <c r="AB13" s="262"/>
      <c r="AC13" s="262">
        <f>IF(SUM(H13:W13)&gt;0,1,0)</f>
        <v>0</v>
      </c>
      <c r="AD13" s="262">
        <f>SUM(AC15:AC65535)</f>
        <v>0</v>
      </c>
      <c r="AE13" s="262"/>
      <c r="AF13" s="262"/>
      <c r="AG13" s="262"/>
      <c r="AH13" s="262"/>
      <c r="AI13" s="262"/>
      <c r="AJ13" s="262"/>
      <c r="AK13" s="262"/>
      <c r="AL13" s="262"/>
      <c r="AM13" s="262"/>
      <c r="AN13" s="262"/>
      <c r="AO13" s="262"/>
      <c r="AP13" s="262"/>
      <c r="AQ13" s="262"/>
      <c r="AR13" s="262" t="s">
        <v>640</v>
      </c>
    </row>
    <row r="14" ht="24.75" customHeight="1">
      <c r="E14" s="272"/>
      <c r="F14" s="273"/>
      <c r="G14" s="328" t="s">
        <v>669</v>
      </c>
      <c r="H14" s="273"/>
      <c r="I14" s="273"/>
      <c r="J14" s="273"/>
      <c r="K14" s="273"/>
      <c r="L14" s="273"/>
      <c r="M14" s="273"/>
      <c r="N14" s="273"/>
      <c r="O14" s="273"/>
      <c r="P14" s="273"/>
      <c r="Q14" s="273"/>
      <c r="R14" s="273"/>
      <c r="S14" s="273"/>
      <c r="T14" s="273"/>
      <c r="U14" s="273"/>
      <c r="V14" s="273"/>
      <c r="W14" s="273"/>
      <c r="X14" s="274"/>
      <c r="AR14" s="71" t="s">
        <v>655</v>
      </c>
    </row>
    <row r="15" ht="24.75" hidden="1" customHeight="1">
      <c r="E15" s="279"/>
      <c r="F15" s="299"/>
      <c r="G15" s="299"/>
      <c r="H15" s="299"/>
      <c r="I15" s="299"/>
      <c r="J15" s="299"/>
      <c r="K15" s="299"/>
      <c r="L15" s="299"/>
      <c r="M15" s="299"/>
      <c r="N15" s="299"/>
      <c r="O15" s="299"/>
      <c r="P15" s="299"/>
      <c r="Q15" s="299"/>
      <c r="R15" s="299"/>
      <c r="S15" s="299"/>
      <c r="T15" s="299"/>
      <c r="U15" s="299"/>
      <c r="V15" s="299"/>
      <c r="W15" s="274"/>
      <c r="AR15" s="71" t="s">
        <v>672</v>
      </c>
    </row>
    <row r="16" ht="19.5" customHeight="1">
      <c r="E16" s="309"/>
      <c r="F16" s="325" t="s">
        <v>169</v>
      </c>
      <c r="G16" s="325" t="s">
        <v>169</v>
      </c>
      <c r="H16" s="153" t="str">
        <f t="shared" ref="H16:K16" si="1">+IFERROR(IF(COUNT(H14:H15),ROUND(SUM(H14:H15),0),""),"")</f>
        <v/>
      </c>
      <c r="I16" s="153" t="str">
        <f t="shared" si="1"/>
        <v/>
      </c>
      <c r="J16" s="153" t="str">
        <f t="shared" si="1"/>
        <v/>
      </c>
      <c r="K16" s="153" t="str">
        <f t="shared" si="1"/>
        <v/>
      </c>
      <c r="L16" s="267" t="str">
        <f>+IFERROR(IF(COUNT(K16),ROUND(K16/'Shareholding Pattern'!$L$57*100,2),""),"")</f>
        <v/>
      </c>
      <c r="M16" s="87" t="str">
        <f t="shared" ref="M16:O16" si="2">+IFERROR(IF(COUNT(M14:M15),ROUND(SUM(M14:M15),0),""),"")</f>
        <v/>
      </c>
      <c r="N16" s="87" t="str">
        <f t="shared" si="2"/>
        <v/>
      </c>
      <c r="O16" s="87" t="str">
        <f t="shared" si="2"/>
        <v/>
      </c>
      <c r="P16" s="267" t="str">
        <f>+IFERROR(IF(COUNT(O16),ROUND(O16/('Shareholding Pattern'!$P$58)*100,2),""),"")</f>
        <v/>
      </c>
      <c r="Q16" s="153" t="str">
        <f t="shared" ref="Q16:S16" si="3">+IFERROR(IF(COUNT(Q14:Q15),ROUND(SUM(Q14:Q15),0),""),"")</f>
        <v/>
      </c>
      <c r="R16" s="153" t="str">
        <f t="shared" si="3"/>
        <v/>
      </c>
      <c r="S16" s="153" t="str">
        <f t="shared" si="3"/>
        <v/>
      </c>
      <c r="T16" s="267" t="str">
        <f>+IFERROR(IF(COUNT(K16,S16),ROUND(SUM(S16,K16)/SUM('Shareholding Pattern'!$L$57,'Shareholding Pattern'!$T$57)*100,2),""),"")</f>
        <v/>
      </c>
      <c r="U16" s="153" t="str">
        <f>+IFERROR(IF(COUNT(U14:U15),ROUND(SUM(U14:U15),0),""),"")</f>
        <v/>
      </c>
      <c r="V16" s="267" t="str">
        <f>+IFERROR(IF(COUNT(U16),ROUND(SUM(U16)/SUM(K16)*100,2),""),0)</f>
        <v/>
      </c>
      <c r="W16" s="153" t="str">
        <f>+IFERROR(IF(COUNT(W14:W15),ROUND(SUM(W14:W15),0),""),"")</f>
        <v/>
      </c>
      <c r="AR16" s="71" t="s">
        <v>649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E9:E11"/>
    <mergeCell ref="F9:F11"/>
    <mergeCell ref="G9:G11"/>
    <mergeCell ref="H9:H11"/>
    <mergeCell ref="I9:I11"/>
    <mergeCell ref="J9:J11"/>
    <mergeCell ref="K9:K11"/>
    <mergeCell ref="W9:W11"/>
    <mergeCell ref="X9:X11"/>
    <mergeCell ref="Q9:Q11"/>
    <mergeCell ref="P10:P11"/>
    <mergeCell ref="L9:L11"/>
    <mergeCell ref="M9:P9"/>
    <mergeCell ref="R9:R11"/>
    <mergeCell ref="S9:S11"/>
    <mergeCell ref="T9:T11"/>
    <mergeCell ref="U9:V10"/>
    <mergeCell ref="M10:O10"/>
  </mergeCells>
  <dataValidations>
    <dataValidation type="custom" allowBlank="1" showInputMessage="1" showErrorMessage="1" prompt="[A-Z][A-Z][A-Z][A-Z][A-Z][0-9][0-9][0-9][0-9][A-Z]_x000a__x000a_In absence of PAN write : ZZZZZ9999Z" sqref="G13">
      <formula1>EQ(LEN(G13),(10))</formula1>
    </dataValidation>
    <dataValidation type="decimal" operator="lessThanOrEqual" allowBlank="1" showErrorMessage="1" sqref="W13">
      <formula1>K13</formula1>
    </dataValidation>
    <dataValidation type="decimal" operator="greaterThanOrEqual" allowBlank="1" showErrorMessage="1" sqref="H13:J13 M13:N13 Q13:R13">
      <formula1>0.0</formula1>
    </dataValidation>
    <dataValidation type="decimal" operator="lessThanOrEqual" allowBlank="1" showErrorMessage="1" sqref="U13">
      <formula1>H13</formula1>
    </dataValidation>
  </dataValidations>
  <hyperlinks>
    <hyperlink display="Total" location="'Shareholding Pattern'!F34" ref="F16"/>
    <hyperlink display="Total" location="'Shareholding Pattern'!F34" ref="G16"/>
  </hyperlinks>
  <printOptions/>
  <pageMargins bottom="0.75" footer="0.0" header="0.0" left="0.7" right="0.7" top="0.75"/>
  <pageSetup orientation="landscape"/>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685DB"/>
    <pageSetUpPr/>
  </sheetPr>
  <sheetViews>
    <sheetView showGridLines="0" workbookViewId="0"/>
  </sheetViews>
  <sheetFormatPr customHeight="1" defaultColWidth="14.43" defaultRowHeight="15.0"/>
  <cols>
    <col customWidth="1" min="1" max="1" width="2.0"/>
    <col customWidth="1" hidden="1" min="2" max="2" width="1.57"/>
    <col customWidth="1" hidden="1" min="3" max="3" width="1.71"/>
    <col customWidth="1" hidden="1" min="4" max="4" width="2.29"/>
    <col customWidth="1" min="5" max="5" width="7.14"/>
    <col customWidth="1" min="6" max="6" width="35.71"/>
    <col customWidth="1" min="7" max="7" width="13.71"/>
    <col customWidth="1" min="8" max="8" width="14.57"/>
    <col customWidth="1" hidden="1" min="9" max="10" width="14.57"/>
    <col customWidth="1" min="11" max="11" width="15.57"/>
    <col customWidth="1" min="12" max="12" width="13.57"/>
    <col customWidth="1" min="13" max="13" width="17.0"/>
    <col customWidth="1" hidden="1" min="14" max="14" width="17.43"/>
    <col customWidth="1" min="15" max="15" width="18.29"/>
    <col customWidth="1" min="16" max="16" width="9.71"/>
    <col customWidth="1" hidden="1" min="17" max="19" width="14.57"/>
    <col customWidth="1" min="20" max="20" width="19.14"/>
    <col customWidth="1" hidden="1" min="21" max="21" width="15.43"/>
    <col customWidth="1" hidden="1" min="22" max="22" width="9.0"/>
    <col customWidth="1" min="23" max="23" width="15.43"/>
    <col customWidth="1" min="24" max="24" width="18.71"/>
    <col customWidth="1" min="25" max="25" width="4.0"/>
    <col customWidth="1" min="26" max="26" width="3.29"/>
    <col customWidth="1" hidden="1" min="27" max="44" width="2.86"/>
  </cols>
  <sheetData>
    <row r="1" hidden="1">
      <c r="I1" s="71">
        <v>0.0</v>
      </c>
    </row>
    <row r="2" hidden="1">
      <c r="F2" s="71" t="s">
        <v>354</v>
      </c>
      <c r="G2" s="71" t="s">
        <v>356</v>
      </c>
      <c r="H2" s="71" t="s">
        <v>130</v>
      </c>
      <c r="I2" s="71" t="s">
        <v>131</v>
      </c>
      <c r="J2" s="71" t="s">
        <v>132</v>
      </c>
      <c r="K2" s="71" t="s">
        <v>133</v>
      </c>
      <c r="L2" s="71" t="s">
        <v>134</v>
      </c>
      <c r="M2" s="71" t="s">
        <v>135</v>
      </c>
      <c r="N2" s="71" t="s">
        <v>136</v>
      </c>
      <c r="O2" s="71" t="s">
        <v>137</v>
      </c>
      <c r="P2" s="71" t="s">
        <v>138</v>
      </c>
      <c r="Q2" s="71" t="s">
        <v>139</v>
      </c>
      <c r="R2" s="71" t="s">
        <v>140</v>
      </c>
      <c r="S2" s="71" t="s">
        <v>334</v>
      </c>
      <c r="T2" s="71" t="s">
        <v>141</v>
      </c>
      <c r="U2" s="71" t="s">
        <v>142</v>
      </c>
      <c r="V2" s="71" t="s">
        <v>143</v>
      </c>
      <c r="W2" s="71" t="s">
        <v>146</v>
      </c>
      <c r="X2" s="71" t="s">
        <v>361</v>
      </c>
    </row>
    <row r="3" hidden="1"/>
    <row r="4" hidden="1"/>
    <row r="5" hidden="1"/>
    <row r="6" hidden="1"/>
    <row r="7" ht="15.0" customHeight="1">
      <c r="AR7" s="71" t="s">
        <v>664</v>
      </c>
    </row>
    <row r="8" ht="15.0" customHeight="1">
      <c r="AR8" s="71" t="s">
        <v>636</v>
      </c>
    </row>
    <row r="9" ht="29.25" customHeight="1">
      <c r="E9" s="74" t="s">
        <v>592</v>
      </c>
      <c r="F9" s="74" t="s">
        <v>593</v>
      </c>
      <c r="G9" s="74" t="s">
        <v>594</v>
      </c>
      <c r="H9" s="74" t="s">
        <v>152</v>
      </c>
      <c r="I9" s="74" t="s">
        <v>153</v>
      </c>
      <c r="J9" s="74" t="s">
        <v>154</v>
      </c>
      <c r="K9" s="74" t="s">
        <v>155</v>
      </c>
      <c r="L9" s="74" t="s">
        <v>156</v>
      </c>
      <c r="M9" s="257" t="s">
        <v>446</v>
      </c>
      <c r="N9" s="3"/>
      <c r="O9" s="3"/>
      <c r="P9" s="4"/>
      <c r="Q9" s="74" t="s">
        <v>158</v>
      </c>
      <c r="R9" s="74" t="s">
        <v>159</v>
      </c>
      <c r="S9" s="74" t="s">
        <v>160</v>
      </c>
      <c r="T9" s="74" t="s">
        <v>634</v>
      </c>
      <c r="U9" s="76" t="s">
        <v>162</v>
      </c>
      <c r="V9" s="77"/>
      <c r="W9" s="74" t="s">
        <v>164</v>
      </c>
      <c r="X9" s="74" t="s">
        <v>361</v>
      </c>
      <c r="AR9" s="71" t="s">
        <v>665</v>
      </c>
    </row>
    <row r="10" ht="31.5" customHeight="1">
      <c r="E10" s="78"/>
      <c r="F10" s="78"/>
      <c r="G10" s="78"/>
      <c r="H10" s="78"/>
      <c r="I10" s="78"/>
      <c r="J10" s="78"/>
      <c r="K10" s="78"/>
      <c r="L10" s="78"/>
      <c r="M10" s="257" t="s">
        <v>447</v>
      </c>
      <c r="N10" s="3"/>
      <c r="O10" s="4"/>
      <c r="P10" s="74" t="s">
        <v>448</v>
      </c>
      <c r="Q10" s="78"/>
      <c r="R10" s="78"/>
      <c r="S10" s="78"/>
      <c r="T10" s="78"/>
      <c r="U10" s="79"/>
      <c r="V10" s="80"/>
      <c r="W10" s="78"/>
      <c r="X10" s="78"/>
      <c r="AR10" s="71" t="s">
        <v>637</v>
      </c>
    </row>
    <row r="11" ht="78.75" customHeight="1">
      <c r="E11" s="81"/>
      <c r="F11" s="81"/>
      <c r="G11" s="81"/>
      <c r="H11" s="81"/>
      <c r="I11" s="81"/>
      <c r="J11" s="81"/>
      <c r="K11" s="81"/>
      <c r="L11" s="81"/>
      <c r="M11" s="82" t="s">
        <v>167</v>
      </c>
      <c r="N11" s="82" t="s">
        <v>168</v>
      </c>
      <c r="O11" s="82" t="s">
        <v>169</v>
      </c>
      <c r="P11" s="81"/>
      <c r="Q11" s="81"/>
      <c r="R11" s="81"/>
      <c r="S11" s="81"/>
      <c r="T11" s="81"/>
      <c r="U11" s="82" t="s">
        <v>170</v>
      </c>
      <c r="V11" s="82" t="s">
        <v>171</v>
      </c>
      <c r="W11" s="81"/>
      <c r="X11" s="81"/>
      <c r="AR11" s="71" t="s">
        <v>666</v>
      </c>
    </row>
    <row r="12" ht="18.75" customHeight="1">
      <c r="E12" s="258" t="s">
        <v>676</v>
      </c>
      <c r="F12" s="310" t="s">
        <v>464</v>
      </c>
      <c r="G12" s="260"/>
      <c r="H12" s="260"/>
      <c r="I12" s="260"/>
      <c r="J12" s="260"/>
      <c r="K12" s="260"/>
      <c r="L12" s="260"/>
      <c r="M12" s="260"/>
      <c r="N12" s="260"/>
      <c r="O12" s="260"/>
      <c r="P12" s="260"/>
      <c r="Q12" s="260"/>
      <c r="R12" s="260"/>
      <c r="S12" s="260"/>
      <c r="T12" s="260"/>
      <c r="U12" s="260"/>
      <c r="V12" s="260"/>
      <c r="W12" s="260"/>
      <c r="X12" s="261"/>
      <c r="AR12" s="71" t="s">
        <v>668</v>
      </c>
    </row>
    <row r="13" ht="19.5" hidden="1" customHeight="1">
      <c r="A13" s="262"/>
      <c r="B13" s="262"/>
      <c r="C13" s="262"/>
      <c r="D13" s="262"/>
      <c r="E13" s="84"/>
      <c r="F13" s="90"/>
      <c r="G13" s="263"/>
      <c r="H13" s="264"/>
      <c r="I13" s="265"/>
      <c r="J13" s="265"/>
      <c r="K13" s="266" t="str">
        <f>+IFERROR(IF(COUNT(H13:J13),ROUND(SUM(H13:J13),0),""),"")</f>
        <v/>
      </c>
      <c r="L13" s="267" t="str">
        <f>+IFERROR(IF(COUNT(K13),ROUND(K13/'Shareholding Pattern'!$L$57*100,2),""),"")</f>
        <v/>
      </c>
      <c r="M13" s="268" t="str">
        <f>IF(H13="","",H13)</f>
        <v/>
      </c>
      <c r="N13" s="269"/>
      <c r="O13" s="223" t="str">
        <f>+IFERROR(IF(COUNT(M13:N13),ROUND(SUM(M13,N13),2),""),"")</f>
        <v/>
      </c>
      <c r="P13" s="267" t="str">
        <f>+IFERROR(IF(COUNT(O13),ROUND(O13/('Shareholding Pattern'!$P$58)*100,2),""),"")</f>
        <v/>
      </c>
      <c r="Q13" s="265"/>
      <c r="R13" s="265"/>
      <c r="S13" s="270" t="str">
        <f>+IFERROR(IF(COUNT(Q13:R13),ROUND(SUM(Q13:R13),0),""),"")</f>
        <v/>
      </c>
      <c r="T13" s="267" t="str">
        <f>+IFERROR(IF(COUNT(K13,S13),ROUND(SUM(S13,K13)/SUM('Shareholding Pattern'!$L$57,'Shareholding Pattern'!$T$57)*100,2),""),"")</f>
        <v/>
      </c>
      <c r="U13" s="265"/>
      <c r="V13" s="267" t="str">
        <f>+IFERROR(IF(COUNT(U13),ROUND(SUM(U13)/SUM(K13)*100,2),""),0)</f>
        <v/>
      </c>
      <c r="W13" s="265"/>
      <c r="X13" s="278"/>
      <c r="Y13" s="262"/>
      <c r="Z13" s="262"/>
      <c r="AA13" s="262"/>
      <c r="AB13" s="262"/>
      <c r="AC13" s="262">
        <f>IF(SUM(H13:W13)&gt;0,1,0)</f>
        <v>0</v>
      </c>
      <c r="AD13" s="262">
        <f>SUM(AC15:AC65535)</f>
        <v>0</v>
      </c>
      <c r="AE13" s="262"/>
      <c r="AF13" s="262"/>
      <c r="AG13" s="262"/>
      <c r="AH13" s="262"/>
      <c r="AI13" s="262"/>
      <c r="AJ13" s="262"/>
      <c r="AK13" s="262"/>
      <c r="AL13" s="262"/>
      <c r="AM13" s="262"/>
      <c r="AN13" s="262"/>
      <c r="AO13" s="262"/>
      <c r="AP13" s="262"/>
      <c r="AQ13" s="262"/>
      <c r="AR13" s="262" t="s">
        <v>640</v>
      </c>
    </row>
    <row r="14" ht="24.75" customHeight="1">
      <c r="E14" s="272"/>
      <c r="F14" s="273"/>
      <c r="G14" s="328" t="s">
        <v>669</v>
      </c>
      <c r="H14" s="273"/>
      <c r="I14" s="273"/>
      <c r="J14" s="273"/>
      <c r="K14" s="273"/>
      <c r="L14" s="273"/>
      <c r="M14" s="273"/>
      <c r="N14" s="273"/>
      <c r="O14" s="273"/>
      <c r="P14" s="273"/>
      <c r="Q14" s="273"/>
      <c r="R14" s="273"/>
      <c r="S14" s="273"/>
      <c r="T14" s="273"/>
      <c r="U14" s="273"/>
      <c r="V14" s="273"/>
      <c r="W14" s="273"/>
      <c r="X14" s="274"/>
      <c r="AR14" s="71" t="s">
        <v>655</v>
      </c>
    </row>
    <row r="15" ht="19.5" hidden="1" customHeight="1">
      <c r="E15" s="279"/>
      <c r="F15" s="299"/>
      <c r="G15" s="299"/>
      <c r="H15" s="299"/>
      <c r="I15" s="299"/>
      <c r="J15" s="299"/>
      <c r="K15" s="299"/>
      <c r="L15" s="299"/>
      <c r="M15" s="299"/>
      <c r="N15" s="299"/>
      <c r="O15" s="299"/>
      <c r="P15" s="299"/>
      <c r="Q15" s="299"/>
      <c r="R15" s="299"/>
      <c r="S15" s="299"/>
      <c r="T15" s="299"/>
      <c r="U15" s="299"/>
      <c r="V15" s="299"/>
      <c r="W15" s="274"/>
      <c r="AR15" s="71" t="s">
        <v>672</v>
      </c>
    </row>
    <row r="16" ht="19.5" customHeight="1">
      <c r="E16" s="309"/>
      <c r="F16" s="325" t="s">
        <v>169</v>
      </c>
      <c r="G16" s="325" t="s">
        <v>169</v>
      </c>
      <c r="H16" s="153" t="str">
        <f t="shared" ref="H16:K16" si="1">+IFERROR(IF(COUNT(H14:H15),ROUND(SUM(H14:H15),0),""),"")</f>
        <v/>
      </c>
      <c r="I16" s="153" t="str">
        <f t="shared" si="1"/>
        <v/>
      </c>
      <c r="J16" s="153" t="str">
        <f t="shared" si="1"/>
        <v/>
      </c>
      <c r="K16" s="153" t="str">
        <f t="shared" si="1"/>
        <v/>
      </c>
      <c r="L16" s="267" t="str">
        <f>+IFERROR(IF(COUNT(K16),ROUND(K16/'Shareholding Pattern'!$L$57*100,2),""),"")</f>
        <v/>
      </c>
      <c r="M16" s="87" t="str">
        <f t="shared" ref="M16:O16" si="2">+IFERROR(IF(COUNT(M14:M15),ROUND(SUM(M14:M15),0),""),"")</f>
        <v/>
      </c>
      <c r="N16" s="87" t="str">
        <f t="shared" si="2"/>
        <v/>
      </c>
      <c r="O16" s="87" t="str">
        <f t="shared" si="2"/>
        <v/>
      </c>
      <c r="P16" s="267" t="str">
        <f>+IFERROR(IF(COUNT(O16),ROUND(O16/('Shareholding Pattern'!$P$58)*100,2),""),"")</f>
        <v/>
      </c>
      <c r="Q16" s="153" t="str">
        <f t="shared" ref="Q16:S16" si="3">+IFERROR(IF(COUNT(Q14:Q15),ROUND(SUM(Q14:Q15),0),""),"")</f>
        <v/>
      </c>
      <c r="R16" s="153" t="str">
        <f t="shared" si="3"/>
        <v/>
      </c>
      <c r="S16" s="153" t="str">
        <f t="shared" si="3"/>
        <v/>
      </c>
      <c r="T16" s="267" t="str">
        <f>+IFERROR(IF(COUNT(K16,S16),ROUND(SUM(S16,K16)/SUM('Shareholding Pattern'!$L$57,'Shareholding Pattern'!$T$57)*100,2),""),"")</f>
        <v/>
      </c>
      <c r="U16" s="153" t="str">
        <f>+IFERROR(IF(COUNT(U14:U15),ROUND(SUM(U14:U15),0),""),"")</f>
        <v/>
      </c>
      <c r="V16" s="267" t="str">
        <f>+IFERROR(IF(COUNT(U16),ROUND(SUM(U16)/SUM(K16)*100,2),""),0)</f>
        <v/>
      </c>
      <c r="W16" s="153" t="str">
        <f>+IFERROR(IF(COUNT(W14:W15),ROUND(SUM(W14:W15),0),""),"")</f>
        <v/>
      </c>
      <c r="AR16" s="71" t="s">
        <v>649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E9:E11"/>
    <mergeCell ref="F9:F11"/>
    <mergeCell ref="G9:G11"/>
    <mergeCell ref="H9:H11"/>
    <mergeCell ref="I9:I11"/>
    <mergeCell ref="J9:J11"/>
    <mergeCell ref="K9:K11"/>
    <mergeCell ref="W9:W11"/>
    <mergeCell ref="X9:X11"/>
    <mergeCell ref="Q9:Q11"/>
    <mergeCell ref="P10:P11"/>
    <mergeCell ref="L9:L11"/>
    <mergeCell ref="M9:P9"/>
    <mergeCell ref="R9:R11"/>
    <mergeCell ref="S9:S11"/>
    <mergeCell ref="T9:T11"/>
    <mergeCell ref="U9:V10"/>
    <mergeCell ref="M10:O10"/>
  </mergeCells>
  <dataValidations>
    <dataValidation type="custom" allowBlank="1" showInputMessage="1" showErrorMessage="1" prompt="[A-Z][A-Z][A-Z][A-Z][A-Z][0-9][0-9][0-9][0-9][A-Z]_x000a__x000a_In absence of PAN write : ZZZZZ9999Z" sqref="G13">
      <formula1>EQ(LEN(G13),(10))</formula1>
    </dataValidation>
    <dataValidation type="decimal" operator="lessThanOrEqual" allowBlank="1" showErrorMessage="1" sqref="W13">
      <formula1>K13</formula1>
    </dataValidation>
    <dataValidation type="decimal" operator="greaterThanOrEqual" allowBlank="1" showErrorMessage="1" sqref="H13:J13 M13:N13 Q13:R13">
      <formula1>0.0</formula1>
    </dataValidation>
    <dataValidation type="decimal" operator="lessThanOrEqual" allowBlank="1" showErrorMessage="1" sqref="U13">
      <formula1>H13</formula1>
    </dataValidation>
  </dataValidations>
  <hyperlinks>
    <hyperlink display="Total" location="'Shareholding Pattern'!F35" ref="F16"/>
    <hyperlink display="Total" location="'Shareholding Pattern'!F35" ref="G16"/>
  </hyperlinks>
  <printOptions/>
  <pageMargins bottom="0.75" footer="0.0" header="0.0" left="0.7" right="0.7" top="0.75"/>
  <pageSetup orientation="landscape"/>
  <drawing r:id="rId1"/>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685DB"/>
    <pageSetUpPr/>
  </sheetPr>
  <sheetViews>
    <sheetView showGridLines="0" workbookViewId="0"/>
  </sheetViews>
  <sheetFormatPr customHeight="1" defaultColWidth="14.43" defaultRowHeight="15.0"/>
  <cols>
    <col customWidth="1" min="1" max="1" width="2.0"/>
    <col customWidth="1" hidden="1" min="2" max="2" width="1.57"/>
    <col customWidth="1" hidden="1" min="3" max="3" width="1.71"/>
    <col customWidth="1" hidden="1" min="4" max="4" width="2.29"/>
    <col customWidth="1" min="5" max="5" width="7.14"/>
    <col customWidth="1" min="6" max="6" width="35.71"/>
    <col customWidth="1" min="7" max="7" width="13.71"/>
    <col customWidth="1" min="8" max="8" width="14.57"/>
    <col customWidth="1" hidden="1" min="9" max="10" width="14.57"/>
    <col customWidth="1" min="11" max="11" width="15.57"/>
    <col customWidth="1" min="12" max="12" width="13.57"/>
    <col customWidth="1" min="13" max="13" width="18.29"/>
    <col customWidth="1" hidden="1" min="14" max="14" width="16.57"/>
    <col customWidth="1" min="15" max="15" width="16.43"/>
    <col customWidth="1" min="16" max="16" width="9.86"/>
    <col customWidth="1" hidden="1" min="17" max="19" width="14.57"/>
    <col customWidth="1" min="20" max="20" width="19.14"/>
    <col customWidth="1" hidden="1" min="21" max="21" width="15.43"/>
    <col customWidth="1" hidden="1" min="22" max="22" width="9.29"/>
    <col customWidth="1" min="23" max="23" width="15.43"/>
    <col customWidth="1" min="24" max="24" width="19.43"/>
    <col customWidth="1" min="25" max="25" width="2.86"/>
    <col customWidth="1" min="26" max="26" width="2.57"/>
    <col customWidth="1" hidden="1" min="27" max="44" width="5.71"/>
  </cols>
  <sheetData>
    <row r="1" hidden="1">
      <c r="I1" s="71">
        <v>0.0</v>
      </c>
    </row>
    <row r="2" hidden="1">
      <c r="F2" s="71" t="s">
        <v>354</v>
      </c>
      <c r="G2" s="71" t="s">
        <v>356</v>
      </c>
      <c r="H2" s="71" t="s">
        <v>130</v>
      </c>
      <c r="I2" s="71" t="s">
        <v>131</v>
      </c>
      <c r="J2" s="71" t="s">
        <v>132</v>
      </c>
      <c r="K2" s="71" t="s">
        <v>133</v>
      </c>
      <c r="L2" s="71" t="s">
        <v>134</v>
      </c>
      <c r="M2" s="71" t="s">
        <v>135</v>
      </c>
      <c r="N2" s="71" t="s">
        <v>136</v>
      </c>
      <c r="O2" s="71" t="s">
        <v>137</v>
      </c>
      <c r="P2" s="71" t="s">
        <v>138</v>
      </c>
      <c r="Q2" s="71" t="s">
        <v>139</v>
      </c>
      <c r="R2" s="71" t="s">
        <v>140</v>
      </c>
      <c r="S2" s="71" t="s">
        <v>334</v>
      </c>
      <c r="T2" s="71" t="s">
        <v>141</v>
      </c>
      <c r="U2" s="71" t="s">
        <v>142</v>
      </c>
      <c r="V2" s="71" t="s">
        <v>143</v>
      </c>
      <c r="W2" s="71" t="s">
        <v>146</v>
      </c>
      <c r="X2" s="71" t="s">
        <v>361</v>
      </c>
    </row>
    <row r="3" hidden="1"/>
    <row r="4" hidden="1"/>
    <row r="5" hidden="1"/>
    <row r="6" hidden="1"/>
    <row r="7" ht="15.0" customHeight="1">
      <c r="AR7" s="71" t="s">
        <v>664</v>
      </c>
    </row>
    <row r="8" ht="15.0" customHeight="1">
      <c r="AR8" s="71" t="s">
        <v>636</v>
      </c>
    </row>
    <row r="9" ht="29.25" customHeight="1">
      <c r="E9" s="74" t="s">
        <v>592</v>
      </c>
      <c r="F9" s="74" t="s">
        <v>593</v>
      </c>
      <c r="G9" s="74" t="s">
        <v>594</v>
      </c>
      <c r="H9" s="74" t="s">
        <v>152</v>
      </c>
      <c r="I9" s="74" t="s">
        <v>153</v>
      </c>
      <c r="J9" s="74" t="s">
        <v>154</v>
      </c>
      <c r="K9" s="74" t="s">
        <v>155</v>
      </c>
      <c r="L9" s="74" t="s">
        <v>156</v>
      </c>
      <c r="M9" s="257" t="s">
        <v>446</v>
      </c>
      <c r="N9" s="3"/>
      <c r="O9" s="3"/>
      <c r="P9" s="4"/>
      <c r="Q9" s="74" t="s">
        <v>158</v>
      </c>
      <c r="R9" s="74" t="s">
        <v>159</v>
      </c>
      <c r="S9" s="74" t="s">
        <v>160</v>
      </c>
      <c r="T9" s="74" t="s">
        <v>634</v>
      </c>
      <c r="U9" s="76" t="s">
        <v>162</v>
      </c>
      <c r="V9" s="77"/>
      <c r="W9" s="74" t="s">
        <v>164</v>
      </c>
      <c r="X9" s="74" t="s">
        <v>361</v>
      </c>
      <c r="AR9" s="71" t="s">
        <v>665</v>
      </c>
    </row>
    <row r="10" ht="31.5" customHeight="1">
      <c r="E10" s="78"/>
      <c r="F10" s="78"/>
      <c r="G10" s="78"/>
      <c r="H10" s="78"/>
      <c r="I10" s="78"/>
      <c r="J10" s="78"/>
      <c r="K10" s="78"/>
      <c r="L10" s="78"/>
      <c r="M10" s="257" t="s">
        <v>447</v>
      </c>
      <c r="N10" s="3"/>
      <c r="O10" s="4"/>
      <c r="P10" s="74" t="s">
        <v>448</v>
      </c>
      <c r="Q10" s="78"/>
      <c r="R10" s="78"/>
      <c r="S10" s="78"/>
      <c r="T10" s="78"/>
      <c r="U10" s="79"/>
      <c r="V10" s="80"/>
      <c r="W10" s="78"/>
      <c r="X10" s="78"/>
      <c r="AR10" s="71" t="s">
        <v>637</v>
      </c>
    </row>
    <row r="11" ht="78.75" customHeight="1">
      <c r="E11" s="81"/>
      <c r="F11" s="81"/>
      <c r="G11" s="81"/>
      <c r="H11" s="81"/>
      <c r="I11" s="81"/>
      <c r="J11" s="81"/>
      <c r="K11" s="81"/>
      <c r="L11" s="81"/>
      <c r="M11" s="82" t="s">
        <v>167</v>
      </c>
      <c r="N11" s="82" t="s">
        <v>168</v>
      </c>
      <c r="O11" s="82" t="s">
        <v>169</v>
      </c>
      <c r="P11" s="81"/>
      <c r="Q11" s="81"/>
      <c r="R11" s="81"/>
      <c r="S11" s="81"/>
      <c r="T11" s="81"/>
      <c r="U11" s="82" t="s">
        <v>170</v>
      </c>
      <c r="V11" s="82" t="s">
        <v>171</v>
      </c>
      <c r="W11" s="81"/>
      <c r="X11" s="81"/>
      <c r="AR11" s="71" t="s">
        <v>666</v>
      </c>
    </row>
    <row r="12" ht="15.75" customHeight="1">
      <c r="E12" s="258" t="s">
        <v>677</v>
      </c>
      <c r="F12" s="310" t="s">
        <v>546</v>
      </c>
      <c r="G12" s="260"/>
      <c r="H12" s="260"/>
      <c r="I12" s="260"/>
      <c r="J12" s="260"/>
      <c r="K12" s="260"/>
      <c r="L12" s="260"/>
      <c r="M12" s="260"/>
      <c r="N12" s="260"/>
      <c r="O12" s="260"/>
      <c r="P12" s="260"/>
      <c r="Q12" s="260"/>
      <c r="R12" s="260"/>
      <c r="S12" s="260"/>
      <c r="T12" s="260"/>
      <c r="U12" s="260"/>
      <c r="V12" s="260"/>
      <c r="W12" s="260"/>
      <c r="X12" s="261"/>
      <c r="AR12" s="71" t="s">
        <v>668</v>
      </c>
    </row>
    <row r="13" ht="19.5" hidden="1" customHeight="1">
      <c r="A13" s="262"/>
      <c r="B13" s="262"/>
      <c r="C13" s="262"/>
      <c r="D13" s="262"/>
      <c r="E13" s="84"/>
      <c r="F13" s="90"/>
      <c r="G13" s="263"/>
      <c r="H13" s="264"/>
      <c r="I13" s="265"/>
      <c r="J13" s="265"/>
      <c r="K13" s="266" t="str">
        <f>+IFERROR(IF(COUNT(H13:J13),ROUND(SUM(H13:J13),0),""),"")</f>
        <v/>
      </c>
      <c r="L13" s="267" t="str">
        <f>+IFERROR(IF(COUNT(K13),ROUND(K13/'Shareholding Pattern'!$L$57*100,2),""),"")</f>
        <v/>
      </c>
      <c r="M13" s="268" t="str">
        <f>IF(H13="","",H13)</f>
        <v/>
      </c>
      <c r="N13" s="269"/>
      <c r="O13" s="223" t="str">
        <f>+IFERROR(IF(COUNT(M13:N13),ROUND(SUM(M13,N13),2),""),"")</f>
        <v/>
      </c>
      <c r="P13" s="267" t="str">
        <f>+IFERROR(IF(COUNT(O13),ROUND(O13/('Shareholding Pattern'!$P$58)*100,2),""),"")</f>
        <v/>
      </c>
      <c r="Q13" s="265"/>
      <c r="R13" s="265"/>
      <c r="S13" s="270" t="str">
        <f>+IFERROR(IF(COUNT(Q13:R13),ROUND(SUM(Q13:R13),0),""),"")</f>
        <v/>
      </c>
      <c r="T13" s="267" t="str">
        <f>+IFERROR(IF(COUNT(K13,S13),ROUND(SUM(S13,K13)/SUM('Shareholding Pattern'!$L$57,'Shareholding Pattern'!$T$57)*100,2),""),"")</f>
        <v/>
      </c>
      <c r="U13" s="265"/>
      <c r="V13" s="267" t="str">
        <f>+IFERROR(IF(COUNT(U13),ROUND(SUM(U13)/SUM(K13)*100,2),""),0)</f>
        <v/>
      </c>
      <c r="W13" s="265"/>
      <c r="X13" s="278"/>
      <c r="Y13" s="262"/>
      <c r="Z13" s="262"/>
      <c r="AA13" s="262"/>
      <c r="AB13" s="262"/>
      <c r="AC13" s="262">
        <f>IF(SUM(H13:W13)&gt;0,1,0)</f>
        <v>0</v>
      </c>
      <c r="AD13" s="262">
        <f>SUM(AC15:AC65535)</f>
        <v>0</v>
      </c>
      <c r="AE13" s="262"/>
      <c r="AF13" s="262"/>
      <c r="AG13" s="262"/>
      <c r="AH13" s="262"/>
      <c r="AI13" s="262"/>
      <c r="AJ13" s="262"/>
      <c r="AK13" s="262"/>
      <c r="AL13" s="262"/>
      <c r="AM13" s="262"/>
      <c r="AN13" s="262"/>
      <c r="AO13" s="262"/>
      <c r="AP13" s="262"/>
      <c r="AQ13" s="262"/>
      <c r="AR13" s="262" t="s">
        <v>640</v>
      </c>
    </row>
    <row r="14" ht="24.75" customHeight="1">
      <c r="E14" s="272"/>
      <c r="F14" s="273"/>
      <c r="G14" s="328" t="s">
        <v>671</v>
      </c>
      <c r="H14" s="273"/>
      <c r="I14" s="273"/>
      <c r="J14" s="273"/>
      <c r="K14" s="273"/>
      <c r="L14" s="273"/>
      <c r="M14" s="273"/>
      <c r="N14" s="273"/>
      <c r="O14" s="273"/>
      <c r="P14" s="273"/>
      <c r="Q14" s="273"/>
      <c r="R14" s="273"/>
      <c r="S14" s="273"/>
      <c r="T14" s="273"/>
      <c r="U14" s="273"/>
      <c r="V14" s="273"/>
      <c r="W14" s="273"/>
      <c r="X14" s="274"/>
      <c r="AR14" s="71" t="s">
        <v>655</v>
      </c>
    </row>
    <row r="15" ht="19.5" hidden="1" customHeight="1">
      <c r="E15" s="279"/>
      <c r="F15" s="299"/>
      <c r="G15" s="299"/>
      <c r="H15" s="299"/>
      <c r="I15" s="299"/>
      <c r="J15" s="299"/>
      <c r="K15" s="299"/>
      <c r="L15" s="299"/>
      <c r="M15" s="299"/>
      <c r="N15" s="299"/>
      <c r="O15" s="299"/>
      <c r="P15" s="299"/>
      <c r="Q15" s="299"/>
      <c r="R15" s="299"/>
      <c r="S15" s="299"/>
      <c r="T15" s="299"/>
      <c r="U15" s="299"/>
      <c r="V15" s="299"/>
      <c r="W15" s="274"/>
      <c r="AR15" s="71" t="s">
        <v>672</v>
      </c>
    </row>
    <row r="16" ht="19.5" customHeight="1">
      <c r="E16" s="309"/>
      <c r="F16" s="325" t="s">
        <v>169</v>
      </c>
      <c r="G16" s="325" t="s">
        <v>169</v>
      </c>
      <c r="H16" s="153" t="str">
        <f t="shared" ref="H16:K16" si="1">+IFERROR(IF(COUNT(H14:H15),ROUND(SUM(H14:H15),0),""),"")</f>
        <v/>
      </c>
      <c r="I16" s="153" t="str">
        <f t="shared" si="1"/>
        <v/>
      </c>
      <c r="J16" s="153" t="str">
        <f t="shared" si="1"/>
        <v/>
      </c>
      <c r="K16" s="153" t="str">
        <f t="shared" si="1"/>
        <v/>
      </c>
      <c r="L16" s="267" t="str">
        <f>+IFERROR(IF(COUNT(K16),ROUND(K16/'Shareholding Pattern'!$L$57*100,2),""),"")</f>
        <v/>
      </c>
      <c r="M16" s="87" t="str">
        <f t="shared" ref="M16:O16" si="2">+IFERROR(IF(COUNT(M14:M15),ROUND(SUM(M14:M15),0),""),"")</f>
        <v/>
      </c>
      <c r="N16" s="87" t="str">
        <f t="shared" si="2"/>
        <v/>
      </c>
      <c r="O16" s="87" t="str">
        <f t="shared" si="2"/>
        <v/>
      </c>
      <c r="P16" s="267" t="str">
        <f>+IFERROR(IF(COUNT(O16),ROUND(O16/('Shareholding Pattern'!$P$58)*100,2),""),"")</f>
        <v/>
      </c>
      <c r="Q16" s="153" t="str">
        <f t="shared" ref="Q16:S16" si="3">+IFERROR(IF(COUNT(Q14:Q15),ROUND(SUM(Q14:Q15),0),""),"")</f>
        <v/>
      </c>
      <c r="R16" s="153" t="str">
        <f t="shared" si="3"/>
        <v/>
      </c>
      <c r="S16" s="153" t="str">
        <f t="shared" si="3"/>
        <v/>
      </c>
      <c r="T16" s="267" t="str">
        <f>+IFERROR(IF(COUNT(K16,S16),ROUND(SUM(S16,K16)/SUM('Shareholding Pattern'!$L$57,'Shareholding Pattern'!$T$57)*100,2),""),"")</f>
        <v/>
      </c>
      <c r="U16" s="153" t="str">
        <f>+IFERROR(IF(COUNT(U14:U15),ROUND(SUM(U14:U15),0),""),"")</f>
        <v/>
      </c>
      <c r="V16" s="267" t="str">
        <f>+IFERROR(IF(COUNT(U16),ROUND(SUM(U16)/SUM(K16)*100,2),""),0)</f>
        <v/>
      </c>
      <c r="W16" s="153" t="str">
        <f>+IFERROR(IF(COUNT(W14:W15),ROUND(SUM(W14:W15),0),""),"")</f>
        <v/>
      </c>
      <c r="AR16" s="71" t="s">
        <v>649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E9:E11"/>
    <mergeCell ref="F9:F11"/>
    <mergeCell ref="G9:G11"/>
    <mergeCell ref="H9:H11"/>
    <mergeCell ref="I9:I11"/>
    <mergeCell ref="J9:J11"/>
    <mergeCell ref="K9:K11"/>
    <mergeCell ref="W9:W11"/>
    <mergeCell ref="X9:X11"/>
    <mergeCell ref="Q9:Q11"/>
    <mergeCell ref="P10:P11"/>
    <mergeCell ref="L9:L11"/>
    <mergeCell ref="M9:P9"/>
    <mergeCell ref="R9:R11"/>
    <mergeCell ref="S9:S11"/>
    <mergeCell ref="T9:T11"/>
    <mergeCell ref="U9:V10"/>
    <mergeCell ref="M10:O10"/>
  </mergeCells>
  <dataValidations>
    <dataValidation type="custom" allowBlank="1" showInputMessage="1" showErrorMessage="1" prompt="[A-Z][A-Z][A-Z][A-Z][A-Z][0-9][0-9][0-9][0-9][A-Z]_x000a__x000a_In absence of PAN write : ZZZZZ9999Z" sqref="G13">
      <formula1>EQ(LEN(G13),(10))</formula1>
    </dataValidation>
    <dataValidation type="decimal" operator="lessThanOrEqual" allowBlank="1" showErrorMessage="1" sqref="W13">
      <formula1>K13</formula1>
    </dataValidation>
    <dataValidation type="decimal" operator="greaterThanOrEqual" allowBlank="1" showErrorMessage="1" sqref="H13:J13 M13:N13 Q13:R13">
      <formula1>0.0</formula1>
    </dataValidation>
    <dataValidation type="decimal" operator="lessThanOrEqual" allowBlank="1" showErrorMessage="1" sqref="U13">
      <formula1>H13</formula1>
    </dataValidation>
  </dataValidations>
  <hyperlinks>
    <hyperlink display="Total" location="'Shareholding Pattern'!F36" ref="F16"/>
    <hyperlink display="Total" location="'Shareholding Pattern'!F36" ref="G16"/>
  </hyperlinks>
  <printOptions/>
  <pageMargins bottom="0.75" footer="0.0" header="0.0" left="0.7" right="0.7" top="0.75"/>
  <pageSetup orientation="landscape"/>
  <drawing r:id="rId1"/>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685DB"/>
    <pageSetUpPr fitToPage="1"/>
  </sheetPr>
  <sheetViews>
    <sheetView showGridLines="0" workbookViewId="0"/>
  </sheetViews>
  <sheetFormatPr customHeight="1" defaultColWidth="14.43" defaultRowHeight="15.0"/>
  <cols>
    <col customWidth="1" min="1" max="1" width="2.0"/>
    <col customWidth="1" hidden="1" min="2" max="2" width="1.57"/>
    <col customWidth="1" hidden="1" min="3" max="3" width="1.71"/>
    <col customWidth="1" hidden="1" min="4" max="4" width="2.29"/>
    <col customWidth="1" min="5" max="5" width="7.14"/>
    <col customWidth="1" min="6" max="6" width="35.71"/>
    <col customWidth="1" min="7" max="7" width="13.71"/>
    <col customWidth="1" min="8" max="8" width="14.57"/>
    <col customWidth="1" hidden="1" min="9" max="10" width="14.57"/>
    <col customWidth="1" min="11" max="11" width="15.57"/>
    <col customWidth="1" min="12" max="12" width="13.57"/>
    <col customWidth="1" min="13" max="13" width="15.71"/>
    <col customWidth="1" hidden="1" min="14" max="14" width="15.71"/>
    <col customWidth="1" min="15" max="15" width="17.71"/>
    <col customWidth="1" min="16" max="16" width="9.43"/>
    <col customWidth="1" hidden="1" min="17" max="19" width="14.57"/>
    <col customWidth="1" min="20" max="20" width="19.14"/>
    <col customWidth="1" hidden="1" min="21" max="21" width="15.43"/>
    <col customWidth="1" hidden="1" min="22" max="22" width="8.14"/>
    <col customWidth="1" min="23" max="23" width="15.43"/>
    <col customWidth="1" min="24" max="24" width="16.86"/>
    <col customWidth="1" min="25" max="25" width="3.57"/>
    <col customWidth="1" min="26" max="26" width="3.43"/>
    <col customWidth="1" hidden="1" min="27" max="44" width="20.29"/>
  </cols>
  <sheetData>
    <row r="1" hidden="1">
      <c r="I1" s="71">
        <v>0.0</v>
      </c>
    </row>
    <row r="2" hidden="1">
      <c r="F2" s="71" t="s">
        <v>354</v>
      </c>
      <c r="G2" s="71" t="s">
        <v>356</v>
      </c>
      <c r="H2" s="71" t="s">
        <v>130</v>
      </c>
      <c r="I2" s="71" t="s">
        <v>131</v>
      </c>
      <c r="J2" s="71" t="s">
        <v>132</v>
      </c>
      <c r="K2" s="71" t="s">
        <v>133</v>
      </c>
      <c r="L2" s="71" t="s">
        <v>134</v>
      </c>
      <c r="M2" s="71" t="s">
        <v>135</v>
      </c>
      <c r="N2" s="71" t="s">
        <v>136</v>
      </c>
      <c r="O2" s="71" t="s">
        <v>137</v>
      </c>
      <c r="P2" s="71" t="s">
        <v>138</v>
      </c>
      <c r="Q2" s="71" t="s">
        <v>139</v>
      </c>
      <c r="R2" s="71" t="s">
        <v>140</v>
      </c>
      <c r="S2" s="71" t="s">
        <v>334</v>
      </c>
      <c r="T2" s="71" t="s">
        <v>141</v>
      </c>
      <c r="U2" s="71" t="s">
        <v>142</v>
      </c>
      <c r="V2" s="71" t="s">
        <v>143</v>
      </c>
      <c r="W2" s="71" t="s">
        <v>146</v>
      </c>
      <c r="X2" s="71" t="s">
        <v>361</v>
      </c>
    </row>
    <row r="3" hidden="1"/>
    <row r="4" hidden="1"/>
    <row r="5" hidden="1"/>
    <row r="6" hidden="1"/>
    <row r="7" ht="15.0" customHeight="1">
      <c r="AR7" s="71" t="s">
        <v>664</v>
      </c>
    </row>
    <row r="8" ht="15.0" customHeight="1">
      <c r="AR8" s="71" t="s">
        <v>636</v>
      </c>
    </row>
    <row r="9" ht="29.25" customHeight="1">
      <c r="E9" s="74" t="s">
        <v>592</v>
      </c>
      <c r="F9" s="74" t="s">
        <v>593</v>
      </c>
      <c r="G9" s="74" t="s">
        <v>594</v>
      </c>
      <c r="H9" s="74" t="s">
        <v>152</v>
      </c>
      <c r="I9" s="74" t="s">
        <v>153</v>
      </c>
      <c r="J9" s="74" t="s">
        <v>154</v>
      </c>
      <c r="K9" s="74" t="s">
        <v>155</v>
      </c>
      <c r="L9" s="74" t="s">
        <v>156</v>
      </c>
      <c r="M9" s="257" t="s">
        <v>446</v>
      </c>
      <c r="N9" s="3"/>
      <c r="O9" s="3"/>
      <c r="P9" s="4"/>
      <c r="Q9" s="74" t="s">
        <v>159</v>
      </c>
      <c r="R9" s="74" t="s">
        <v>678</v>
      </c>
      <c r="S9" s="74" t="s">
        <v>160</v>
      </c>
      <c r="T9" s="74" t="s">
        <v>634</v>
      </c>
      <c r="U9" s="76" t="s">
        <v>162</v>
      </c>
      <c r="V9" s="77"/>
      <c r="W9" s="74" t="s">
        <v>164</v>
      </c>
      <c r="X9" s="74" t="s">
        <v>361</v>
      </c>
      <c r="AR9" s="71" t="s">
        <v>665</v>
      </c>
    </row>
    <row r="10" ht="31.5" customHeight="1">
      <c r="E10" s="78"/>
      <c r="F10" s="78"/>
      <c r="G10" s="78"/>
      <c r="H10" s="78"/>
      <c r="I10" s="78"/>
      <c r="J10" s="78"/>
      <c r="K10" s="78"/>
      <c r="L10" s="78"/>
      <c r="M10" s="257" t="s">
        <v>447</v>
      </c>
      <c r="N10" s="3"/>
      <c r="O10" s="4"/>
      <c r="P10" s="74" t="s">
        <v>448</v>
      </c>
      <c r="Q10" s="78"/>
      <c r="R10" s="78"/>
      <c r="S10" s="78"/>
      <c r="T10" s="78"/>
      <c r="U10" s="79"/>
      <c r="V10" s="80"/>
      <c r="W10" s="78"/>
      <c r="X10" s="78"/>
      <c r="AR10" s="71" t="s">
        <v>637</v>
      </c>
    </row>
    <row r="11" ht="78.75" customHeight="1">
      <c r="E11" s="81"/>
      <c r="F11" s="81"/>
      <c r="G11" s="81"/>
      <c r="H11" s="81"/>
      <c r="I11" s="81"/>
      <c r="J11" s="81"/>
      <c r="K11" s="81"/>
      <c r="L11" s="81"/>
      <c r="M11" s="82" t="s">
        <v>167</v>
      </c>
      <c r="N11" s="82" t="s">
        <v>168</v>
      </c>
      <c r="O11" s="82" t="s">
        <v>169</v>
      </c>
      <c r="P11" s="81"/>
      <c r="Q11" s="81"/>
      <c r="R11" s="81"/>
      <c r="S11" s="81"/>
      <c r="T11" s="81"/>
      <c r="U11" s="82" t="s">
        <v>170</v>
      </c>
      <c r="V11" s="82" t="s">
        <v>171</v>
      </c>
      <c r="W11" s="81"/>
      <c r="X11" s="81"/>
      <c r="AR11" s="71" t="s">
        <v>666</v>
      </c>
    </row>
    <row r="12" ht="20.25" customHeight="1">
      <c r="E12" s="258" t="s">
        <v>679</v>
      </c>
      <c r="F12" s="310" t="s">
        <v>551</v>
      </c>
      <c r="G12" s="260"/>
      <c r="H12" s="260"/>
      <c r="I12" s="260"/>
      <c r="J12" s="260"/>
      <c r="K12" s="260"/>
      <c r="L12" s="260"/>
      <c r="M12" s="260"/>
      <c r="N12" s="260"/>
      <c r="O12" s="260"/>
      <c r="P12" s="260"/>
      <c r="Q12" s="260"/>
      <c r="R12" s="260"/>
      <c r="S12" s="260"/>
      <c r="T12" s="260"/>
      <c r="U12" s="260"/>
      <c r="V12" s="260"/>
      <c r="W12" s="260"/>
      <c r="X12" s="261"/>
      <c r="AR12" s="71" t="s">
        <v>668</v>
      </c>
    </row>
    <row r="13" ht="19.5" hidden="1" customHeight="1">
      <c r="A13" s="262"/>
      <c r="B13" s="262"/>
      <c r="C13" s="262"/>
      <c r="D13" s="262"/>
      <c r="E13" s="84"/>
      <c r="F13" s="90"/>
      <c r="G13" s="263"/>
      <c r="H13" s="264"/>
      <c r="I13" s="265"/>
      <c r="J13" s="265"/>
      <c r="K13" s="266" t="str">
        <f>+IFERROR(IF(COUNT(H13:J13),ROUND(SUM(H13:J13),0),""),"")</f>
        <v/>
      </c>
      <c r="L13" s="267" t="str">
        <f>+IFERROR(IF(COUNT(K13),ROUND(K13/'Shareholding Pattern'!$L$57*100,2),""),"")</f>
        <v/>
      </c>
      <c r="M13" s="268" t="str">
        <f>IF(H13="","",H13)</f>
        <v/>
      </c>
      <c r="N13" s="269"/>
      <c r="O13" s="223" t="str">
        <f>+IFERROR(IF(COUNT(M13:N13),ROUND(SUM(M13,N13),2),""),"")</f>
        <v/>
      </c>
      <c r="P13" s="267" t="str">
        <f>+IFERROR(IF(COUNT(O13),ROUND(O13/('Shareholding Pattern'!$P$58)*100,2),""),"")</f>
        <v/>
      </c>
      <c r="Q13" s="265"/>
      <c r="R13" s="265"/>
      <c r="S13" s="270" t="str">
        <f>+IFERROR(IF(COUNT(Q13:R13),ROUND(SUM(Q13:R13),0),""),"")</f>
        <v/>
      </c>
      <c r="T13" s="267" t="str">
        <f>+IFERROR(IF(COUNT(K13,S13),ROUND(SUM(S13,K13)/SUM('Shareholding Pattern'!$L$57,'Shareholding Pattern'!$T$57)*100,2),""),"")</f>
        <v/>
      </c>
      <c r="U13" s="265"/>
      <c r="V13" s="267" t="str">
        <f>+IFERROR(IF(COUNT(U13),ROUND(SUM(U13)/SUM(K13)*100,2),""),0)</f>
        <v/>
      </c>
      <c r="W13" s="265"/>
      <c r="X13" s="278"/>
      <c r="Y13" s="262"/>
      <c r="Z13" s="262"/>
      <c r="AA13" s="262"/>
      <c r="AB13" s="262"/>
      <c r="AC13" s="262">
        <f>IF(SUM(H13:W13)&gt;0,1,0)</f>
        <v>0</v>
      </c>
      <c r="AD13" s="262">
        <f>SUM(AC15:AC65535)</f>
        <v>0</v>
      </c>
      <c r="AE13" s="262"/>
      <c r="AF13" s="262"/>
      <c r="AG13" s="262"/>
      <c r="AH13" s="262"/>
      <c r="AI13" s="262"/>
      <c r="AJ13" s="262"/>
      <c r="AK13" s="262"/>
      <c r="AL13" s="262"/>
      <c r="AM13" s="262"/>
      <c r="AN13" s="262"/>
      <c r="AO13" s="262"/>
      <c r="AP13" s="262"/>
      <c r="AQ13" s="262"/>
      <c r="AR13" s="262" t="s">
        <v>640</v>
      </c>
    </row>
    <row r="14" ht="24.75" customHeight="1">
      <c r="E14" s="272"/>
      <c r="F14" s="273"/>
      <c r="G14" s="328" t="s">
        <v>669</v>
      </c>
      <c r="H14" s="273"/>
      <c r="I14" s="273"/>
      <c r="J14" s="273"/>
      <c r="K14" s="273"/>
      <c r="L14" s="273"/>
      <c r="M14" s="273"/>
      <c r="N14" s="273"/>
      <c r="O14" s="273"/>
      <c r="P14" s="273"/>
      <c r="Q14" s="273"/>
      <c r="R14" s="273"/>
      <c r="S14" s="273"/>
      <c r="T14" s="273"/>
      <c r="U14" s="273"/>
      <c r="V14" s="273"/>
      <c r="W14" s="273"/>
      <c r="X14" s="274"/>
      <c r="AR14" s="71" t="s">
        <v>655</v>
      </c>
    </row>
    <row r="15" ht="15.0" hidden="1" customHeight="1">
      <c r="E15" s="279"/>
      <c r="F15" s="299"/>
      <c r="G15" s="299"/>
      <c r="H15" s="299"/>
      <c r="I15" s="299"/>
      <c r="J15" s="299"/>
      <c r="K15" s="299"/>
      <c r="L15" s="299"/>
      <c r="M15" s="299"/>
      <c r="N15" s="299"/>
      <c r="O15" s="299"/>
      <c r="P15" s="299"/>
      <c r="Q15" s="299"/>
      <c r="R15" s="299"/>
      <c r="S15" s="299"/>
      <c r="T15" s="299"/>
      <c r="U15" s="299"/>
      <c r="V15" s="299"/>
      <c r="W15" s="274"/>
      <c r="AR15" s="71" t="s">
        <v>672</v>
      </c>
    </row>
    <row r="16" ht="19.5" customHeight="1">
      <c r="E16" s="309"/>
      <c r="F16" s="325" t="s">
        <v>169</v>
      </c>
      <c r="G16" s="325" t="s">
        <v>169</v>
      </c>
      <c r="H16" s="153" t="str">
        <f t="shared" ref="H16:K16" si="1">+IFERROR(IF(COUNT(H14:H15),ROUND(SUM(H14:H15),0),""),"")</f>
        <v/>
      </c>
      <c r="I16" s="153" t="str">
        <f t="shared" si="1"/>
        <v/>
      </c>
      <c r="J16" s="153" t="str">
        <f t="shared" si="1"/>
        <v/>
      </c>
      <c r="K16" s="153" t="str">
        <f t="shared" si="1"/>
        <v/>
      </c>
      <c r="L16" s="267" t="str">
        <f>+IFERROR(IF(COUNT(K16),ROUND(K16/'Shareholding Pattern'!$L$57*100,2),""),"")</f>
        <v/>
      </c>
      <c r="M16" s="87" t="str">
        <f t="shared" ref="M16:O16" si="2">+IFERROR(IF(COUNT(M14:M15),ROUND(SUM(M14:M15),0),""),"")</f>
        <v/>
      </c>
      <c r="N16" s="87" t="str">
        <f t="shared" si="2"/>
        <v/>
      </c>
      <c r="O16" s="87" t="str">
        <f t="shared" si="2"/>
        <v/>
      </c>
      <c r="P16" s="267" t="str">
        <f>+IFERROR(IF(COUNT(O16),ROUND(O16/('Shareholding Pattern'!$P$58)*100,2),""),"")</f>
        <v/>
      </c>
      <c r="Q16" s="153" t="str">
        <f t="shared" ref="Q16:S16" si="3">+IFERROR(IF(COUNT(Q14:Q15),ROUND(SUM(Q14:Q15),0),""),"")</f>
        <v/>
      </c>
      <c r="R16" s="153" t="str">
        <f t="shared" si="3"/>
        <v/>
      </c>
      <c r="S16" s="153" t="str">
        <f t="shared" si="3"/>
        <v/>
      </c>
      <c r="T16" s="267" t="str">
        <f>+IFERROR(IF(COUNT(K16,S16),ROUND(SUM(S16,K16)/SUM('Shareholding Pattern'!$L$57,'Shareholding Pattern'!$T$57)*100,2),""),"")</f>
        <v/>
      </c>
      <c r="U16" s="153" t="str">
        <f>+IFERROR(IF(COUNT(U14:U15),ROUND(SUM(U14:U15),0),""),"")</f>
        <v/>
      </c>
      <c r="V16" s="267" t="str">
        <f>+IFERROR(IF(COUNT(U16),ROUND(SUM(U16)/SUM(K16)*100,2),""),0)</f>
        <v/>
      </c>
      <c r="W16" s="153" t="str">
        <f>+IFERROR(IF(COUNT(W14:W15),ROUND(SUM(W14:W15),0),""),"")</f>
        <v/>
      </c>
      <c r="AR16" s="71" t="s">
        <v>649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E9:E11"/>
    <mergeCell ref="F9:F11"/>
    <mergeCell ref="G9:G11"/>
    <mergeCell ref="H9:H11"/>
    <mergeCell ref="I9:I11"/>
    <mergeCell ref="J9:J11"/>
    <mergeCell ref="K9:K11"/>
    <mergeCell ref="W9:W11"/>
    <mergeCell ref="X9:X11"/>
    <mergeCell ref="Q9:Q11"/>
    <mergeCell ref="P10:P11"/>
    <mergeCell ref="L9:L11"/>
    <mergeCell ref="M9:P9"/>
    <mergeCell ref="R9:R11"/>
    <mergeCell ref="S9:S11"/>
    <mergeCell ref="T9:T11"/>
    <mergeCell ref="U9:V10"/>
    <mergeCell ref="M10:O10"/>
  </mergeCells>
  <dataValidations>
    <dataValidation type="custom" allowBlank="1" showInputMessage="1" showErrorMessage="1" prompt="[A-Z][A-Z][A-Z][A-Z][A-Z][0-9][0-9][0-9][0-9][A-Z]_x000a__x000a_In absence of PAN write : ZZZZZ9999Z" sqref="G13">
      <formula1>EQ(LEN(G13),(10))</formula1>
    </dataValidation>
    <dataValidation type="decimal" operator="lessThanOrEqual" allowBlank="1" showErrorMessage="1" sqref="W13">
      <formula1>K13</formula1>
    </dataValidation>
    <dataValidation type="decimal" operator="greaterThanOrEqual" allowBlank="1" showErrorMessage="1" sqref="H13:J13 M13:N13 Q13:R13">
      <formula1>0.0</formula1>
    </dataValidation>
    <dataValidation type="decimal" operator="lessThanOrEqual" allowBlank="1" showErrorMessage="1" sqref="U13">
      <formula1>H13</formula1>
    </dataValidation>
  </dataValidations>
  <hyperlinks>
    <hyperlink display="Total" location="'Shareholding Pattern'!F37" ref="F16"/>
    <hyperlink display="Total" location="'Shareholding Pattern'!F37" ref="G16"/>
  </hyperlinks>
  <printOptions/>
  <pageMargins bottom="0.7480314960629921" footer="0.0" header="0.0" left="0.7086614173228347" right="0.7086614173228347" top="0.7480314960629921"/>
  <pageSetup orientation="portrait"/>
  <drawing r:id="rId1"/>
</worksheet>
</file>

<file path=xl/worksheets/sheet2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685DB"/>
    <pageSetUpPr/>
  </sheetPr>
  <sheetViews>
    <sheetView showGridLines="0" workbookViewId="0"/>
  </sheetViews>
  <sheetFormatPr customHeight="1" defaultColWidth="14.43" defaultRowHeight="15.0"/>
  <cols>
    <col customWidth="1" min="1" max="1" width="2.29"/>
    <col customWidth="1" hidden="1" min="2" max="2" width="2.14"/>
    <col customWidth="1" hidden="1" min="3" max="3" width="2.0"/>
    <col customWidth="1" min="4" max="4" width="7.14"/>
    <col customWidth="1" min="5" max="5" width="35.71"/>
    <col customWidth="1" min="6" max="7" width="38.57"/>
    <col customWidth="1" min="8" max="8" width="13.71"/>
    <col customWidth="1" min="9" max="10" width="14.57"/>
    <col customWidth="1" hidden="1" min="11" max="11" width="14.57"/>
    <col customWidth="1" hidden="1" min="12" max="12" width="15.57"/>
    <col customWidth="1" min="13" max="13" width="15.0"/>
    <col customWidth="1" min="14" max="14" width="15.43"/>
    <col customWidth="1" min="15" max="15" width="16.0"/>
    <col customWidth="1" hidden="1" min="16" max="16" width="16.43"/>
    <col customWidth="1" min="17" max="17" width="15.29"/>
    <col customWidth="1" min="18" max="18" width="13.0"/>
    <col customWidth="1" hidden="1" min="19" max="20" width="14.57"/>
    <col customWidth="1" hidden="1" min="21" max="21" width="19.14"/>
    <col customWidth="1" min="22" max="22" width="15.43"/>
    <col customWidth="1" hidden="1" min="23" max="23" width="13.0"/>
    <col customWidth="1" hidden="1" min="24" max="24" width="8.29"/>
    <col customWidth="1" min="25" max="25" width="14.57"/>
    <col customWidth="1" min="26" max="26" width="16.86"/>
    <col customWidth="1" min="27" max="27" width="4.29"/>
    <col customWidth="1" hidden="1" min="28" max="28" width="2.57"/>
    <col customWidth="1" hidden="1" min="29" max="57" width="5.14"/>
  </cols>
  <sheetData>
    <row r="1" hidden="1">
      <c r="I1" s="71">
        <v>0.0</v>
      </c>
      <c r="AR1" s="71" t="s">
        <v>680</v>
      </c>
      <c r="AS1" s="71" t="s">
        <v>681</v>
      </c>
      <c r="AT1" s="71" t="s">
        <v>682</v>
      </c>
      <c r="AU1" s="71" t="s">
        <v>683</v>
      </c>
      <c r="AV1" s="71" t="s">
        <v>684</v>
      </c>
      <c r="AW1" s="71" t="s">
        <v>646</v>
      </c>
      <c r="AX1" s="71" t="s">
        <v>658</v>
      </c>
      <c r="AY1" s="71" t="s">
        <v>659</v>
      </c>
      <c r="AZ1" s="71" t="s">
        <v>661</v>
      </c>
      <c r="BA1" s="71" t="s">
        <v>644</v>
      </c>
      <c r="BB1" s="71" t="s">
        <v>638</v>
      </c>
      <c r="BC1" s="71" t="s">
        <v>662</v>
      </c>
      <c r="BD1" s="71" t="s">
        <v>663</v>
      </c>
      <c r="BE1" s="71" t="s">
        <v>649</v>
      </c>
    </row>
    <row r="2" hidden="1">
      <c r="E2" s="71" t="s">
        <v>377</v>
      </c>
      <c r="F2" s="71" t="s">
        <v>374</v>
      </c>
      <c r="G2" s="71" t="s">
        <v>354</v>
      </c>
      <c r="H2" s="71" t="s">
        <v>356</v>
      </c>
      <c r="I2" s="71" t="s">
        <v>129</v>
      </c>
      <c r="J2" s="71" t="s">
        <v>130</v>
      </c>
      <c r="K2" s="71" t="s">
        <v>131</v>
      </c>
      <c r="L2" s="71" t="s">
        <v>132</v>
      </c>
      <c r="M2" s="71" t="s">
        <v>133</v>
      </c>
      <c r="N2" s="71" t="s">
        <v>134</v>
      </c>
      <c r="O2" s="71" t="s">
        <v>135</v>
      </c>
      <c r="P2" s="71" t="s">
        <v>136</v>
      </c>
      <c r="Q2" s="71" t="s">
        <v>137</v>
      </c>
      <c r="R2" s="71" t="s">
        <v>138</v>
      </c>
      <c r="S2" s="71" t="s">
        <v>139</v>
      </c>
      <c r="T2" s="71" t="s">
        <v>140</v>
      </c>
      <c r="U2" s="71" t="s">
        <v>334</v>
      </c>
      <c r="V2" s="71" t="s">
        <v>141</v>
      </c>
      <c r="W2" s="71" t="s">
        <v>142</v>
      </c>
      <c r="X2" s="71" t="s">
        <v>143</v>
      </c>
      <c r="Y2" s="71" t="s">
        <v>146</v>
      </c>
      <c r="Z2" s="71" t="s">
        <v>361</v>
      </c>
    </row>
    <row r="3" hidden="1">
      <c r="I3" s="71" t="str">
        <f t="shared" ref="I3:M3" si="1">+IFERROR(IF(COUNT(I13:I15),ROUND(SUMIF($F$13:I15,"Category",I13:I15),0),""),"")</f>
        <v/>
      </c>
      <c r="J3" s="71" t="str">
        <f t="shared" si="1"/>
        <v/>
      </c>
      <c r="K3" s="71" t="str">
        <f t="shared" si="1"/>
        <v/>
      </c>
      <c r="L3" s="71" t="str">
        <f t="shared" si="1"/>
        <v/>
      </c>
      <c r="M3" s="71" t="str">
        <f t="shared" si="1"/>
        <v/>
      </c>
      <c r="N3" s="71" t="str">
        <f t="shared" ref="N3:O3" si="2">+IFERROR(IF(COUNT(N13:N15),ROUND(SUMIF($F$13:N15,"Category",N13:N15),2),""),"")</f>
        <v/>
      </c>
      <c r="O3" s="71" t="str">
        <f t="shared" si="2"/>
        <v/>
      </c>
      <c r="P3" s="71" t="str">
        <f t="shared" ref="P3:Q3" si="3">+IFERROR(IF(COUNT(P13:P15),ROUND(SUMIF($F$13:P15,"Category",P13:P15),0),""),"")</f>
        <v/>
      </c>
      <c r="Q3" s="71" t="str">
        <f t="shared" si="3"/>
        <v/>
      </c>
      <c r="R3" s="71" t="str">
        <f>+IFERROR(IF(COUNT(R13:R15),ROUND(SUMIF($F$13:R15,"Category",R13:R15),2),""),"")</f>
        <v/>
      </c>
      <c r="S3" s="71" t="str">
        <f t="shared" ref="S3:U3" si="4">+IFERROR(IF(COUNT(S13:S15),ROUND(SUMIF($F$13:S15,"Category",S13:S15),0),""),"")</f>
        <v/>
      </c>
      <c r="T3" s="71" t="str">
        <f t="shared" si="4"/>
        <v/>
      </c>
      <c r="U3" s="71" t="str">
        <f t="shared" si="4"/>
        <v/>
      </c>
      <c r="V3" s="71" t="str">
        <f>+IFERROR(IF(COUNT(V13:V15),ROUND(SUMIF($F$13:V15,"Category",V13:V15),2),""),"")</f>
        <v/>
      </c>
      <c r="W3" s="71" t="str">
        <f>+IFERROR(IF(COUNT(W13:W15),ROUND(SUMIF($F$13:W15,"Category",W13:W15),0),""),"")</f>
        <v/>
      </c>
      <c r="X3" s="71" t="str">
        <f>+IFERROR(IF(COUNT(X13:X15),ROUND(SUMIF($F$13:X15,"Category",X13:X15),2),""),"")</f>
        <v/>
      </c>
      <c r="Y3" s="71" t="str">
        <f>+IFERROR(IF(COUNT(Y13:Y15),ROUND(SUMIF($F$13:Y15,"Category",Y13:Y15),0),""),"")</f>
        <v/>
      </c>
    </row>
    <row r="4" hidden="1">
      <c r="AF4" s="32" t="s">
        <v>664</v>
      </c>
    </row>
    <row r="5" hidden="1">
      <c r="AF5" s="32" t="s">
        <v>636</v>
      </c>
    </row>
    <row r="6" hidden="1">
      <c r="AF6" s="32" t="s">
        <v>665</v>
      </c>
    </row>
    <row r="7">
      <c r="AF7" s="32" t="s">
        <v>637</v>
      </c>
    </row>
    <row r="8">
      <c r="AF8" s="32" t="s">
        <v>666</v>
      </c>
    </row>
    <row r="9" ht="29.25" customHeight="1">
      <c r="D9" s="74" t="s">
        <v>592</v>
      </c>
      <c r="E9" s="74" t="s">
        <v>650</v>
      </c>
      <c r="F9" s="74" t="s">
        <v>685</v>
      </c>
      <c r="G9" s="74" t="s">
        <v>593</v>
      </c>
      <c r="H9" s="74" t="s">
        <v>594</v>
      </c>
      <c r="I9" s="74" t="s">
        <v>651</v>
      </c>
      <c r="J9" s="74" t="s">
        <v>152</v>
      </c>
      <c r="K9" s="74" t="s">
        <v>153</v>
      </c>
      <c r="L9" s="74" t="s">
        <v>154</v>
      </c>
      <c r="M9" s="74" t="s">
        <v>155</v>
      </c>
      <c r="N9" s="74" t="s">
        <v>156</v>
      </c>
      <c r="O9" s="257" t="s">
        <v>446</v>
      </c>
      <c r="P9" s="3"/>
      <c r="Q9" s="3"/>
      <c r="R9" s="4"/>
      <c r="S9" s="74" t="s">
        <v>158</v>
      </c>
      <c r="T9" s="74" t="s">
        <v>159</v>
      </c>
      <c r="U9" s="74" t="s">
        <v>686</v>
      </c>
      <c r="V9" s="74" t="s">
        <v>634</v>
      </c>
      <c r="W9" s="76" t="s">
        <v>162</v>
      </c>
      <c r="X9" s="77"/>
      <c r="Y9" s="74" t="s">
        <v>164</v>
      </c>
      <c r="Z9" s="74" t="s">
        <v>361</v>
      </c>
      <c r="AG9" s="32" t="s">
        <v>668</v>
      </c>
      <c r="AV9" s="71" t="s">
        <v>650</v>
      </c>
    </row>
    <row r="10" ht="31.5" customHeight="1">
      <c r="D10" s="78"/>
      <c r="E10" s="78"/>
      <c r="F10" s="78"/>
      <c r="G10" s="78"/>
      <c r="H10" s="78"/>
      <c r="I10" s="78"/>
      <c r="J10" s="78"/>
      <c r="K10" s="78"/>
      <c r="L10" s="78"/>
      <c r="M10" s="78"/>
      <c r="N10" s="78"/>
      <c r="O10" s="257" t="s">
        <v>447</v>
      </c>
      <c r="P10" s="3"/>
      <c r="Q10" s="4"/>
      <c r="R10" s="74" t="s">
        <v>448</v>
      </c>
      <c r="S10" s="78"/>
      <c r="T10" s="78"/>
      <c r="U10" s="78"/>
      <c r="V10" s="78"/>
      <c r="W10" s="79"/>
      <c r="X10" s="80"/>
      <c r="Y10" s="78"/>
      <c r="Z10" s="78"/>
      <c r="AG10" s="32" t="s">
        <v>640</v>
      </c>
      <c r="AV10" s="71" t="s">
        <v>652</v>
      </c>
    </row>
    <row r="11">
      <c r="D11" s="81"/>
      <c r="E11" s="81"/>
      <c r="F11" s="81"/>
      <c r="G11" s="81"/>
      <c r="H11" s="81"/>
      <c r="I11" s="81"/>
      <c r="J11" s="81"/>
      <c r="K11" s="81"/>
      <c r="L11" s="81"/>
      <c r="M11" s="81"/>
      <c r="N11" s="81"/>
      <c r="O11" s="82" t="s">
        <v>167</v>
      </c>
      <c r="P11" s="82" t="s">
        <v>168</v>
      </c>
      <c r="Q11" s="82" t="s">
        <v>169</v>
      </c>
      <c r="R11" s="81"/>
      <c r="S11" s="81"/>
      <c r="T11" s="81"/>
      <c r="U11" s="81"/>
      <c r="V11" s="81"/>
      <c r="W11" s="82" t="s">
        <v>170</v>
      </c>
      <c r="X11" s="82" t="s">
        <v>171</v>
      </c>
      <c r="Y11" s="81"/>
      <c r="Z11" s="81"/>
      <c r="AG11" s="32" t="s">
        <v>655</v>
      </c>
    </row>
    <row r="12">
      <c r="D12" s="258" t="s">
        <v>687</v>
      </c>
      <c r="E12" s="310" t="s">
        <v>469</v>
      </c>
      <c r="F12" s="312"/>
      <c r="G12" s="260"/>
      <c r="H12" s="260"/>
      <c r="I12" s="260"/>
      <c r="J12" s="260"/>
      <c r="K12" s="260"/>
      <c r="L12" s="260"/>
      <c r="M12" s="260"/>
      <c r="N12" s="260"/>
      <c r="O12" s="260"/>
      <c r="P12" s="260"/>
      <c r="Q12" s="260"/>
      <c r="R12" s="260"/>
      <c r="S12" s="260"/>
      <c r="T12" s="260"/>
      <c r="U12" s="260"/>
      <c r="V12" s="260"/>
      <c r="W12" s="260"/>
      <c r="X12" s="260"/>
      <c r="Y12" s="260"/>
      <c r="Z12" s="261"/>
      <c r="AF12" s="32" t="s">
        <v>672</v>
      </c>
    </row>
    <row r="13" ht="19.5" hidden="1" customHeight="1">
      <c r="A13" s="262"/>
      <c r="B13" s="262"/>
      <c r="C13" s="262"/>
      <c r="D13" s="84"/>
      <c r="E13" s="90"/>
      <c r="F13" s="314"/>
      <c r="G13" s="314"/>
      <c r="H13" s="263"/>
      <c r="I13" s="264"/>
      <c r="J13" s="264"/>
      <c r="K13" s="265"/>
      <c r="L13" s="265"/>
      <c r="M13" s="266" t="str">
        <f>+IFERROR(IF(COUNT(J13:L13),ROUND(SUM(J13:L13),0),""),"")</f>
        <v/>
      </c>
      <c r="N13" s="267" t="str">
        <f>+IFERROR(IF(COUNT(M13),ROUND(M13/'Shareholding Pattern'!$L$57*100,2),""),"")</f>
        <v/>
      </c>
      <c r="O13" s="329" t="str">
        <f>IF(J13="","",J13)</f>
        <v/>
      </c>
      <c r="P13" s="269"/>
      <c r="Q13" s="223" t="str">
        <f>+IFERROR(IF(COUNT(O13:P13),ROUND(SUM(O13,P13),2),""),"")</f>
        <v/>
      </c>
      <c r="R13" s="267" t="str">
        <f>+IFERROR(IF(COUNT(Q13),ROUND(Q13/('Shareholding Pattern'!$P$58)*100,2),""),"")</f>
        <v/>
      </c>
      <c r="S13" s="265"/>
      <c r="T13" s="265"/>
      <c r="U13" s="270" t="str">
        <f>+IFERROR(IF(COUNT(S13:T13),ROUND(SUM(S13:T13),0),""),"")</f>
        <v/>
      </c>
      <c r="V13" s="267" t="str">
        <f>+IFERROR(IF(COUNT(M13,U13),ROUND(SUM(U13,M13)/SUM('Shareholding Pattern'!$L$57,'Shareholding Pattern'!$T$57)*100,2),""),"")</f>
        <v/>
      </c>
      <c r="W13" s="265"/>
      <c r="X13" s="267" t="str">
        <f>+IFERROR(IF(COUNT(W13),ROUND(SUM(W13)/SUM(M13)*100,2),""),0)</f>
        <v/>
      </c>
      <c r="Y13" s="264"/>
      <c r="Z13" s="271"/>
      <c r="AA13" s="262"/>
      <c r="AB13" s="262"/>
      <c r="AC13" s="262">
        <f>IF(SUM(H13:Y13)&gt;0,1,0)</f>
        <v>0</v>
      </c>
      <c r="AD13" s="262">
        <f>SUM(AC15:AC65535)</f>
        <v>0</v>
      </c>
      <c r="AE13" s="262"/>
      <c r="AF13" s="32" t="s">
        <v>649</v>
      </c>
      <c r="AG13" s="262"/>
      <c r="AH13" s="262"/>
      <c r="AI13" s="262"/>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row>
    <row r="14" ht="24.75" customHeight="1">
      <c r="D14" s="272"/>
      <c r="E14" s="273"/>
      <c r="F14" s="273"/>
      <c r="G14" s="273"/>
      <c r="H14" s="273"/>
      <c r="I14" s="273"/>
      <c r="J14" s="273"/>
      <c r="K14" s="273"/>
      <c r="L14" s="273"/>
      <c r="M14" s="273"/>
      <c r="N14" s="273"/>
      <c r="O14" s="273"/>
      <c r="P14" s="273"/>
      <c r="Q14" s="273"/>
      <c r="R14" s="273"/>
      <c r="S14" s="273"/>
      <c r="T14" s="273"/>
      <c r="U14" s="273"/>
      <c r="V14" s="273"/>
      <c r="W14" s="273"/>
      <c r="Z14" s="274"/>
    </row>
    <row r="15" hidden="1">
      <c r="D15" s="272"/>
      <c r="E15" s="32"/>
      <c r="F15" s="32"/>
      <c r="G15" s="32"/>
      <c r="H15" s="32"/>
      <c r="I15" s="32"/>
      <c r="J15" s="38"/>
      <c r="K15" s="38"/>
      <c r="L15" s="32"/>
      <c r="M15" s="32"/>
      <c r="N15" s="32"/>
      <c r="O15" s="32"/>
      <c r="P15" s="32"/>
      <c r="Q15" s="32"/>
      <c r="R15" s="32"/>
      <c r="S15" s="32"/>
      <c r="T15" s="32"/>
      <c r="U15" s="32"/>
      <c r="V15" s="32"/>
      <c r="W15" s="32"/>
      <c r="X15" s="274"/>
    </row>
    <row r="16" ht="19.5" customHeight="1">
      <c r="D16" s="320"/>
      <c r="E16" s="322"/>
      <c r="F16" s="321" t="s">
        <v>169</v>
      </c>
      <c r="G16" s="322"/>
      <c r="H16" s="321" t="s">
        <v>169</v>
      </c>
      <c r="I16" s="153" t="str">
        <f t="shared" ref="I16:M16" si="5">+IFERROR(IF(COUNT(I13:I15),ROUND(SUMIF($F$13:I15,"Category",I13:I15),0),""),"")</f>
        <v/>
      </c>
      <c r="J16" s="153" t="str">
        <f t="shared" si="5"/>
        <v/>
      </c>
      <c r="K16" s="153" t="str">
        <f t="shared" si="5"/>
        <v/>
      </c>
      <c r="L16" s="153" t="str">
        <f t="shared" si="5"/>
        <v/>
      </c>
      <c r="M16" s="153" t="str">
        <f t="shared" si="5"/>
        <v/>
      </c>
      <c r="N16" s="267" t="str">
        <f>+IFERROR(IF(COUNT(N13:N15),ROUND(SUMIF($F$13:N15,"Category",N13:N15),2),""),"")</f>
        <v/>
      </c>
      <c r="O16" s="86" t="str">
        <f t="shared" ref="O16:Q16" si="6">+IFERROR(IF(COUNT(O13:O15),ROUND(SUMIF($F$13:O15,"Category",O13:O15),0),""),"")</f>
        <v/>
      </c>
      <c r="P16" s="87" t="str">
        <f t="shared" si="6"/>
        <v/>
      </c>
      <c r="Q16" s="87" t="str">
        <f t="shared" si="6"/>
        <v/>
      </c>
      <c r="R16" s="267" t="str">
        <f>+IFERROR(IF(COUNT(R13:R15),ROUND(SUMIF($F$13:R15,"Category",R13:R15),2),""),"")</f>
        <v/>
      </c>
      <c r="S16" s="153" t="str">
        <f t="shared" ref="S16:U16" si="7">+IFERROR(IF(COUNT(S13:S15),ROUND(SUMIF($F$13:S15,"Category",S13:S15),0),""),"")</f>
        <v/>
      </c>
      <c r="T16" s="153" t="str">
        <f t="shared" si="7"/>
        <v/>
      </c>
      <c r="U16" s="153" t="str">
        <f t="shared" si="7"/>
        <v/>
      </c>
      <c r="V16" s="89" t="str">
        <f>+IFERROR(IF(COUNT(V13:V15),ROUND(SUMIF($F$13:V15,"Category",V13:V15),2),""),"")</f>
        <v/>
      </c>
      <c r="W16" s="153" t="str">
        <f>+IFERROR(IF(COUNT(W13:W15),ROUND(SUMIF($F$13:W15,"Category",W13:W15),0),""),"")</f>
        <v/>
      </c>
      <c r="X16" s="267" t="str">
        <f>+IFERROR(IF(COUNT(W16),ROUND(SUM(W16)/SUM(M16)*100,2),""),0)</f>
        <v/>
      </c>
      <c r="Y16" s="153" t="str">
        <f>+IFERROR(IF(COUNT(Y13:Y15),ROUND(SUMIF($F$13:Y15,"Category",Y13:Y15),0),""),"")</f>
        <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D9:D11"/>
    <mergeCell ref="E9:E11"/>
    <mergeCell ref="F9:F11"/>
    <mergeCell ref="G9:G11"/>
    <mergeCell ref="H9:H11"/>
    <mergeCell ref="I9:I11"/>
    <mergeCell ref="J9:J11"/>
    <mergeCell ref="U9:U11"/>
    <mergeCell ref="V9:V11"/>
    <mergeCell ref="W9:X10"/>
    <mergeCell ref="Y9:Y11"/>
    <mergeCell ref="Z9:Z11"/>
    <mergeCell ref="S9:S11"/>
    <mergeCell ref="R10:R11"/>
    <mergeCell ref="K9:K11"/>
    <mergeCell ref="L9:L11"/>
    <mergeCell ref="M9:M11"/>
    <mergeCell ref="N9:N11"/>
    <mergeCell ref="O9:R9"/>
    <mergeCell ref="T9:T11"/>
    <mergeCell ref="O10:Q10"/>
  </mergeCells>
  <dataValidations>
    <dataValidation type="decimal" operator="lessThanOrEqual" allowBlank="1" showErrorMessage="1" sqref="Y13">
      <formula1>M13</formula1>
    </dataValidation>
    <dataValidation type="list" allowBlank="1" showErrorMessage="1" sqref="F13">
      <formula1>$AV$9:$AV$10</formula1>
    </dataValidation>
    <dataValidation type="custom" allowBlank="1" showInputMessage="1" showErrorMessage="1" prompt="[A-Z][A-Z][A-Z][A-Z][A-Z][0-9][0-9][0-9][0-9][A-Z]_x000a__x000a_In absence of PAN write : ZZZZZ9999Z_x000a_" sqref="H13">
      <formula1>EQ(LEN(H13),(10))</formula1>
    </dataValidation>
    <dataValidation type="decimal" operator="greaterThan" allowBlank="1" showErrorMessage="1" sqref="I13">
      <formula1>0.0</formula1>
    </dataValidation>
    <dataValidation type="decimal" operator="greaterThanOrEqual" allowBlank="1" showErrorMessage="1" sqref="J13:L13 O13:P13 S13:T13">
      <formula1>0.0</formula1>
    </dataValidation>
    <dataValidation type="decimal" operator="lessThanOrEqual" allowBlank="1" showErrorMessage="1" sqref="W13">
      <formula1>J13</formula1>
    </dataValidation>
    <dataValidation type="list" allowBlank="1" showErrorMessage="1" sqref="E13">
      <formula1>$AR$1:$BE$1</formula1>
    </dataValidation>
  </dataValidations>
  <hyperlinks>
    <hyperlink display="Total" location="'Shareholding Pattern'!F38" ref="F16"/>
    <hyperlink display="Total" location="'Shareholding Pattern'!F38" ref="H16"/>
  </hyperlinks>
  <printOptions/>
  <pageMargins bottom="0.75" footer="0.0" header="0.0" left="0.7" right="0.7" top="0.75"/>
  <pageSetup orientation="portrait"/>
  <drawing r:id="rId1"/>
</worksheet>
</file>

<file path=xl/worksheets/sheet2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7"/>
    <pageSetUpPr/>
  </sheetPr>
  <sheetViews>
    <sheetView showGridLines="0" workbookViewId="0"/>
  </sheetViews>
  <sheetFormatPr customHeight="1" defaultColWidth="14.43" defaultRowHeight="15.0"/>
  <cols>
    <col customWidth="1" min="1" max="1" width="2.29"/>
    <col customWidth="1" hidden="1" min="2" max="2" width="2.14"/>
    <col customWidth="1" hidden="1" min="3" max="4" width="2.0"/>
    <col customWidth="1" min="5" max="5" width="7.14"/>
    <col customWidth="1" min="6" max="6" width="35.71"/>
    <col customWidth="1" min="7" max="7" width="13.71"/>
    <col customWidth="1" min="8" max="8" width="14.57"/>
    <col customWidth="1" hidden="1" min="9" max="10" width="14.57"/>
    <col customWidth="1" min="11" max="11" width="15.57"/>
    <col customWidth="1" min="12" max="12" width="16.71"/>
    <col customWidth="1" min="13" max="13" width="15.43"/>
    <col customWidth="1" hidden="1" min="14" max="14" width="15.43"/>
    <col customWidth="1" min="15" max="15" width="17.43"/>
    <col customWidth="1" min="16" max="16" width="14.57"/>
    <col customWidth="1" hidden="1" min="17" max="17" width="15.57"/>
    <col customWidth="1" hidden="1" min="18" max="18" width="16.43"/>
    <col customWidth="1" hidden="1" min="19" max="19" width="13.71"/>
    <col customWidth="1" min="20" max="20" width="14.57"/>
    <col customWidth="1" hidden="1" min="21" max="21" width="14.57"/>
    <col customWidth="1" hidden="1" min="22" max="22" width="8.29"/>
    <col customWidth="1" min="23" max="23" width="15.57"/>
    <col customWidth="1" min="24" max="24" width="17.86"/>
    <col customWidth="1" min="25" max="25" width="3.86"/>
    <col customWidth="1" min="26" max="26" width="5.14"/>
    <col customWidth="1" hidden="1" min="27" max="30" width="21.57"/>
  </cols>
  <sheetData>
    <row r="1" hidden="1">
      <c r="I1" s="71">
        <v>0.0</v>
      </c>
    </row>
    <row r="2" hidden="1">
      <c r="F2" s="71" t="s">
        <v>354</v>
      </c>
      <c r="G2" s="71" t="s">
        <v>356</v>
      </c>
      <c r="H2" s="71" t="s">
        <v>130</v>
      </c>
      <c r="I2" s="71" t="s">
        <v>131</v>
      </c>
      <c r="J2" s="71" t="s">
        <v>132</v>
      </c>
      <c r="K2" s="71" t="s">
        <v>133</v>
      </c>
      <c r="L2" s="71" t="s">
        <v>134</v>
      </c>
      <c r="M2" s="71" t="s">
        <v>135</v>
      </c>
      <c r="N2" s="71" t="s">
        <v>136</v>
      </c>
      <c r="O2" s="71" t="s">
        <v>137</v>
      </c>
      <c r="P2" s="71" t="s">
        <v>138</v>
      </c>
      <c r="Q2" s="71" t="s">
        <v>139</v>
      </c>
      <c r="R2" s="71" t="s">
        <v>140</v>
      </c>
      <c r="S2" s="71" t="s">
        <v>334</v>
      </c>
      <c r="T2" s="71" t="s">
        <v>141</v>
      </c>
      <c r="U2" s="71" t="s">
        <v>142</v>
      </c>
      <c r="V2" s="71" t="s">
        <v>143</v>
      </c>
      <c r="W2" s="71" t="s">
        <v>146</v>
      </c>
      <c r="X2" s="71" t="s">
        <v>361</v>
      </c>
    </row>
    <row r="3" hidden="1"/>
    <row r="4" hidden="1"/>
    <row r="5" hidden="1"/>
    <row r="6" hidden="1"/>
    <row r="7" ht="15.0" customHeight="1"/>
    <row r="8" ht="15.0" customHeight="1"/>
    <row r="9" ht="29.25" customHeight="1">
      <c r="E9" s="74" t="s">
        <v>592</v>
      </c>
      <c r="F9" s="74" t="s">
        <v>593</v>
      </c>
      <c r="G9" s="74" t="s">
        <v>594</v>
      </c>
      <c r="H9" s="74" t="s">
        <v>152</v>
      </c>
      <c r="I9" s="74" t="s">
        <v>153</v>
      </c>
      <c r="J9" s="74" t="s">
        <v>154</v>
      </c>
      <c r="K9" s="74" t="s">
        <v>155</v>
      </c>
      <c r="L9" s="74" t="s">
        <v>156</v>
      </c>
      <c r="M9" s="257" t="s">
        <v>446</v>
      </c>
      <c r="N9" s="3"/>
      <c r="O9" s="3"/>
      <c r="P9" s="4"/>
      <c r="Q9" s="74" t="s">
        <v>158</v>
      </c>
      <c r="R9" s="74" t="s">
        <v>159</v>
      </c>
      <c r="S9" s="74" t="s">
        <v>160</v>
      </c>
      <c r="T9" s="74" t="s">
        <v>634</v>
      </c>
      <c r="U9" s="76" t="s">
        <v>162</v>
      </c>
      <c r="V9" s="77"/>
      <c r="W9" s="74" t="s">
        <v>164</v>
      </c>
      <c r="X9" s="74" t="s">
        <v>361</v>
      </c>
    </row>
    <row r="10" ht="31.5" customHeight="1">
      <c r="E10" s="78"/>
      <c r="F10" s="78"/>
      <c r="G10" s="78"/>
      <c r="H10" s="78"/>
      <c r="I10" s="78"/>
      <c r="J10" s="78"/>
      <c r="K10" s="78"/>
      <c r="L10" s="78"/>
      <c r="M10" s="257" t="s">
        <v>447</v>
      </c>
      <c r="N10" s="3"/>
      <c r="O10" s="4"/>
      <c r="P10" s="74" t="s">
        <v>448</v>
      </c>
      <c r="Q10" s="78"/>
      <c r="R10" s="78"/>
      <c r="S10" s="78"/>
      <c r="T10" s="78"/>
      <c r="U10" s="79"/>
      <c r="V10" s="80"/>
      <c r="W10" s="78"/>
      <c r="X10" s="78"/>
    </row>
    <row r="11" ht="78.75" customHeight="1">
      <c r="E11" s="81"/>
      <c r="F11" s="81"/>
      <c r="G11" s="81"/>
      <c r="H11" s="81"/>
      <c r="I11" s="81"/>
      <c r="J11" s="81"/>
      <c r="K11" s="81"/>
      <c r="L11" s="81"/>
      <c r="M11" s="82" t="s">
        <v>167</v>
      </c>
      <c r="N11" s="82" t="s">
        <v>168</v>
      </c>
      <c r="O11" s="82" t="s">
        <v>169</v>
      </c>
      <c r="P11" s="81"/>
      <c r="Q11" s="81"/>
      <c r="R11" s="81"/>
      <c r="S11" s="81"/>
      <c r="T11" s="81"/>
      <c r="U11" s="82" t="s">
        <v>170</v>
      </c>
      <c r="V11" s="82" t="s">
        <v>171</v>
      </c>
      <c r="W11" s="81"/>
      <c r="X11" s="81"/>
    </row>
    <row r="12" ht="19.5" customHeight="1">
      <c r="A12" s="330"/>
      <c r="B12" s="330"/>
      <c r="C12" s="330"/>
      <c r="D12" s="330"/>
      <c r="E12" s="258" t="s">
        <v>688</v>
      </c>
      <c r="F12" s="331" t="s">
        <v>564</v>
      </c>
      <c r="G12" s="260"/>
      <c r="H12" s="260"/>
      <c r="I12" s="260"/>
      <c r="J12" s="260"/>
      <c r="K12" s="260"/>
      <c r="L12" s="260"/>
      <c r="M12" s="260"/>
      <c r="N12" s="260"/>
      <c r="O12" s="260"/>
      <c r="P12" s="260"/>
      <c r="Q12" s="260"/>
      <c r="R12" s="260"/>
      <c r="S12" s="260"/>
      <c r="T12" s="260"/>
      <c r="U12" s="260"/>
      <c r="V12" s="260"/>
      <c r="W12" s="260"/>
      <c r="X12" s="261"/>
      <c r="Y12" s="330"/>
      <c r="Z12" s="330"/>
      <c r="AA12" s="330"/>
      <c r="AB12" s="330"/>
      <c r="AC12" s="330"/>
      <c r="AD12" s="330"/>
    </row>
    <row r="13" ht="19.5" hidden="1" customHeight="1">
      <c r="A13" s="262"/>
      <c r="B13" s="262"/>
      <c r="C13" s="262"/>
      <c r="D13" s="262"/>
      <c r="E13" s="84"/>
      <c r="F13" s="90"/>
      <c r="G13" s="263"/>
      <c r="H13" s="264"/>
      <c r="I13" s="265"/>
      <c r="J13" s="265"/>
      <c r="K13" s="266" t="str">
        <f>+IFERROR(IF(COUNT(H13:J13),ROUND(SUM(H13:J13),0),""),"")</f>
        <v/>
      </c>
      <c r="L13" s="267" t="str">
        <f>+IFERROR(IF(COUNT(K13),ROUND(K13/'Shareholding Pattern'!$L$57*100,2),""),"")</f>
        <v/>
      </c>
      <c r="M13" s="268" t="str">
        <f>IF(H13="","",H13)</f>
        <v/>
      </c>
      <c r="N13" s="269"/>
      <c r="O13" s="223" t="str">
        <f>+IFERROR(IF(COUNT(M13:N13),ROUND(SUM(M13,N13),2),""),"")</f>
        <v/>
      </c>
      <c r="P13" s="267" t="str">
        <f>+IFERROR(IF(COUNT(O13),ROUND(O13/('Shareholding Pattern'!$P$58)*100,2),""),"")</f>
        <v/>
      </c>
      <c r="Q13" s="265"/>
      <c r="R13" s="265"/>
      <c r="S13" s="270" t="str">
        <f>+IFERROR(IF(COUNT(Q13:R13),ROUND(SUM(Q13:R13),0),""),"")</f>
        <v/>
      </c>
      <c r="T13" s="267" t="str">
        <f>+IFERROR(IF(COUNT(K13,S13),ROUND(SUM(S13,K13)/SUM('Shareholding Pattern'!$L$57,'Shareholding Pattern'!$T$57)*100,2),""),"")</f>
        <v/>
      </c>
      <c r="U13" s="265"/>
      <c r="V13" s="267" t="str">
        <f>+IFERROR(IF(COUNT(U13),ROUND(SUM(U13)/SUM(K13)*100,2),""),0)</f>
        <v/>
      </c>
      <c r="W13" s="265"/>
      <c r="X13" s="278"/>
      <c r="Y13" s="262"/>
      <c r="Z13" s="262"/>
      <c r="AA13" s="262"/>
      <c r="AB13" s="262"/>
      <c r="AC13" s="262">
        <f>IF(SUM(H13:W13)&gt;0,1,0)</f>
        <v>0</v>
      </c>
      <c r="AD13" s="262">
        <f>SUM(AC15:AC65535)</f>
        <v>0</v>
      </c>
    </row>
    <row r="14" ht="24.75" customHeight="1">
      <c r="E14" s="272"/>
      <c r="F14" s="273"/>
      <c r="G14" s="328" t="s">
        <v>669</v>
      </c>
      <c r="H14" s="273"/>
      <c r="I14" s="273"/>
      <c r="J14" s="273"/>
      <c r="K14" s="273"/>
      <c r="L14" s="273"/>
      <c r="M14" s="273"/>
      <c r="N14" s="273"/>
      <c r="O14" s="273"/>
      <c r="P14" s="273"/>
      <c r="Q14" s="273"/>
      <c r="R14" s="273"/>
      <c r="S14" s="273"/>
      <c r="T14" s="273"/>
      <c r="U14" s="273"/>
      <c r="V14" s="273"/>
      <c r="W14" s="273"/>
      <c r="X14" s="274"/>
    </row>
    <row r="15" ht="15.0" hidden="1" customHeight="1">
      <c r="E15" s="272"/>
      <c r="F15" s="32"/>
      <c r="G15" s="32"/>
      <c r="H15" s="32"/>
      <c r="I15" s="32"/>
      <c r="J15" s="38"/>
      <c r="K15" s="38"/>
      <c r="L15" s="32"/>
      <c r="M15" s="32"/>
      <c r="N15" s="38"/>
      <c r="O15" s="38"/>
      <c r="P15" s="32"/>
      <c r="Q15" s="32"/>
      <c r="R15" s="32"/>
      <c r="S15" s="32"/>
      <c r="T15" s="32"/>
      <c r="U15" s="32"/>
      <c r="V15" s="38"/>
      <c r="W15" s="274"/>
    </row>
    <row r="16" ht="19.5" customHeight="1">
      <c r="E16" s="320"/>
      <c r="F16" s="321" t="s">
        <v>169</v>
      </c>
      <c r="G16" s="321" t="s">
        <v>169</v>
      </c>
      <c r="H16" s="153" t="str">
        <f t="shared" ref="H16:K16" si="1">+IFERROR(IF(COUNT(H14:H15),ROUND(SUM(H14:H15),0),""),"")</f>
        <v/>
      </c>
      <c r="I16" s="153" t="str">
        <f t="shared" si="1"/>
        <v/>
      </c>
      <c r="J16" s="153" t="str">
        <f t="shared" si="1"/>
        <v/>
      </c>
      <c r="K16" s="153" t="str">
        <f t="shared" si="1"/>
        <v/>
      </c>
      <c r="L16" s="267" t="str">
        <f>+IFERROR(IF(COUNT(K16),ROUND(K16/'Shareholding Pattern'!$L$57*100,2),""),"")</f>
        <v/>
      </c>
      <c r="M16" s="87" t="str">
        <f t="shared" ref="M16:O16" si="2">+IFERROR(IF(COUNT(M14:M15),ROUND(SUM(M14:M15),0),""),"")</f>
        <v/>
      </c>
      <c r="N16" s="87" t="str">
        <f t="shared" si="2"/>
        <v/>
      </c>
      <c r="O16" s="87" t="str">
        <f t="shared" si="2"/>
        <v/>
      </c>
      <c r="P16" s="267" t="str">
        <f>+IFERROR(IF(COUNT(O16),ROUND(O16/('Shareholding Pattern'!$P$58)*100,2),""),"")</f>
        <v/>
      </c>
      <c r="Q16" s="153" t="str">
        <f t="shared" ref="Q16:S16" si="3">+IFERROR(IF(COUNT(Q14:Q15),ROUND(SUM(Q14:Q15),0),""),"")</f>
        <v/>
      </c>
      <c r="R16" s="153" t="str">
        <f t="shared" si="3"/>
        <v/>
      </c>
      <c r="S16" s="153" t="str">
        <f t="shared" si="3"/>
        <v/>
      </c>
      <c r="T16" s="267" t="str">
        <f>+IFERROR(IF(COUNT(K16,S16),ROUND(SUM(S16,K16)/SUM('Shareholding Pattern'!$L$57,'Shareholding Pattern'!$T$57)*100,2),""),"")</f>
        <v/>
      </c>
      <c r="U16" s="153" t="str">
        <f>+IFERROR(IF(COUNT(U14:U15),ROUND(SUM(U14:U15),0),""),"")</f>
        <v/>
      </c>
      <c r="V16" s="267" t="str">
        <f>+IFERROR(IF(COUNT(U16),ROUND(SUM(U16)/SUM(K16)*100,2),""),0)</f>
        <v/>
      </c>
      <c r="W16" s="153" t="str">
        <f>+IFERROR(IF(COUNT(W14:W15),ROUND(SUM(W14:W15),0),""),"")</f>
        <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E9:E11"/>
    <mergeCell ref="F9:F11"/>
    <mergeCell ref="G9:G11"/>
    <mergeCell ref="H9:H11"/>
    <mergeCell ref="I9:I11"/>
    <mergeCell ref="J9:J11"/>
    <mergeCell ref="K9:K11"/>
    <mergeCell ref="W9:W11"/>
    <mergeCell ref="X9:X11"/>
    <mergeCell ref="Q9:Q11"/>
    <mergeCell ref="P10:P11"/>
    <mergeCell ref="L9:L11"/>
    <mergeCell ref="M9:P9"/>
    <mergeCell ref="R9:R11"/>
    <mergeCell ref="S9:S11"/>
    <mergeCell ref="T9:T11"/>
    <mergeCell ref="U9:V10"/>
    <mergeCell ref="M10:O10"/>
  </mergeCells>
  <dataValidations>
    <dataValidation type="custom" allowBlank="1" showInputMessage="1" showErrorMessage="1" prompt="[A-Z][A-Z][A-Z][A-Z][A-Z][0-9][0-9][0-9][0-9][A-Z]_x000a__x000a_In absence of PAN write : ZZZZZ9999Z" sqref="G13">
      <formula1>EQ(LEN(G13),(10))</formula1>
    </dataValidation>
    <dataValidation type="decimal" operator="lessThanOrEqual" allowBlank="1" showErrorMessage="1" sqref="W13">
      <formula1>K13</formula1>
    </dataValidation>
    <dataValidation type="decimal" operator="greaterThanOrEqual" allowBlank="1" showErrorMessage="1" sqref="H13:J13 M13:N13 Q13:R13">
      <formula1>0.0</formula1>
    </dataValidation>
    <dataValidation type="decimal" operator="lessThanOrEqual" allowBlank="1" showErrorMessage="1" sqref="U13">
      <formula1>H13</formula1>
    </dataValidation>
  </dataValidations>
  <hyperlinks>
    <hyperlink display="Total" location="'Shareholding Pattern'!F40" ref="F16"/>
    <hyperlink display="Total" location="'Shareholding Pattern'!F40" ref="G16"/>
  </hyperlinks>
  <printOptions/>
  <pageMargins bottom="0.75" footer="0.0" header="0.0" left="0.7" right="0.7" top="0.75"/>
  <pageSetup orientation="landscape"/>
  <drawing r:id="rId1"/>
</worksheet>
</file>

<file path=xl/worksheets/sheet2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7"/>
    <pageSetUpPr/>
  </sheetPr>
  <sheetViews>
    <sheetView showGridLines="0" workbookViewId="0"/>
  </sheetViews>
  <sheetFormatPr customHeight="1" defaultColWidth="14.43" defaultRowHeight="15.0"/>
  <cols>
    <col customWidth="1" min="1" max="1" width="2.0"/>
    <col customWidth="1" hidden="1" min="2" max="2" width="1.57"/>
    <col customWidth="1" hidden="1" min="3" max="3" width="1.71"/>
    <col customWidth="1" hidden="1" min="4" max="4" width="2.29"/>
    <col customWidth="1" min="5" max="5" width="7.14"/>
    <col customWidth="1" min="6" max="6" width="35.71"/>
    <col customWidth="1" min="7" max="7" width="13.71"/>
    <col customWidth="1" min="8" max="8" width="14.57"/>
    <col customWidth="1" hidden="1" min="9" max="10" width="14.57"/>
    <col customWidth="1" min="11" max="11" width="15.57"/>
    <col customWidth="1" min="12" max="12" width="13.57"/>
    <col customWidth="1" min="13" max="13" width="14.71"/>
    <col customWidth="1" hidden="1" min="14" max="14" width="14.71"/>
    <col customWidth="1" min="15" max="15" width="16.43"/>
    <col customWidth="1" min="16" max="16" width="10.86"/>
    <col customWidth="1" hidden="1" min="17" max="19" width="14.57"/>
    <col customWidth="1" min="20" max="20" width="19.14"/>
    <col customWidth="1" hidden="1" min="21" max="21" width="15.43"/>
    <col customWidth="1" hidden="1" min="22" max="22" width="10.14"/>
    <col customWidth="1" min="23" max="23" width="15.43"/>
    <col customWidth="1" min="24" max="24" width="20.0"/>
    <col customWidth="1" min="25" max="25" width="2.57"/>
    <col customWidth="1" min="26" max="26" width="3.29"/>
    <col customWidth="1" hidden="1" min="27" max="28" width="1.29"/>
    <col customWidth="1" hidden="1" min="29" max="30" width="2.14"/>
  </cols>
  <sheetData>
    <row r="1" hidden="1">
      <c r="I1" s="71">
        <v>0.0</v>
      </c>
    </row>
    <row r="2" hidden="1">
      <c r="F2" s="71" t="s">
        <v>354</v>
      </c>
      <c r="G2" s="71" t="s">
        <v>356</v>
      </c>
      <c r="H2" s="71" t="s">
        <v>130</v>
      </c>
      <c r="I2" s="71" t="s">
        <v>131</v>
      </c>
      <c r="J2" s="71" t="s">
        <v>132</v>
      </c>
      <c r="K2" s="71" t="s">
        <v>133</v>
      </c>
      <c r="L2" s="71" t="s">
        <v>134</v>
      </c>
      <c r="M2" s="71" t="s">
        <v>135</v>
      </c>
      <c r="N2" s="71" t="s">
        <v>136</v>
      </c>
      <c r="O2" s="71" t="s">
        <v>137</v>
      </c>
      <c r="P2" s="71" t="s">
        <v>138</v>
      </c>
      <c r="Q2" s="71" t="s">
        <v>139</v>
      </c>
      <c r="R2" s="71" t="s">
        <v>140</v>
      </c>
      <c r="S2" s="71" t="s">
        <v>334</v>
      </c>
      <c r="T2" s="71" t="s">
        <v>141</v>
      </c>
      <c r="U2" s="71" t="s">
        <v>142</v>
      </c>
      <c r="V2" s="71" t="s">
        <v>143</v>
      </c>
      <c r="W2" s="71" t="s">
        <v>146</v>
      </c>
      <c r="X2" s="71" t="s">
        <v>361</v>
      </c>
    </row>
    <row r="3" hidden="1"/>
    <row r="4" hidden="1"/>
    <row r="5" hidden="1"/>
    <row r="6" hidden="1"/>
    <row r="7" ht="15.0" customHeight="1"/>
    <row r="8" ht="15.0" customHeight="1"/>
    <row r="9" ht="29.25" customHeight="1">
      <c r="E9" s="74" t="s">
        <v>592</v>
      </c>
      <c r="F9" s="74" t="s">
        <v>593</v>
      </c>
      <c r="G9" s="74" t="s">
        <v>594</v>
      </c>
      <c r="H9" s="74" t="s">
        <v>152</v>
      </c>
      <c r="I9" s="74" t="s">
        <v>153</v>
      </c>
      <c r="J9" s="74" t="s">
        <v>154</v>
      </c>
      <c r="K9" s="74" t="s">
        <v>155</v>
      </c>
      <c r="L9" s="74" t="s">
        <v>156</v>
      </c>
      <c r="M9" s="257" t="s">
        <v>446</v>
      </c>
      <c r="N9" s="3"/>
      <c r="O9" s="3"/>
      <c r="P9" s="4"/>
      <c r="Q9" s="74" t="s">
        <v>158</v>
      </c>
      <c r="R9" s="74" t="s">
        <v>159</v>
      </c>
      <c r="S9" s="74" t="s">
        <v>160</v>
      </c>
      <c r="T9" s="74" t="s">
        <v>634</v>
      </c>
      <c r="U9" s="76" t="s">
        <v>162</v>
      </c>
      <c r="V9" s="77"/>
      <c r="W9" s="74" t="s">
        <v>164</v>
      </c>
      <c r="X9" s="74" t="s">
        <v>361</v>
      </c>
    </row>
    <row r="10" ht="31.5" customHeight="1">
      <c r="E10" s="78"/>
      <c r="F10" s="78"/>
      <c r="G10" s="78"/>
      <c r="H10" s="78"/>
      <c r="I10" s="78"/>
      <c r="J10" s="78"/>
      <c r="K10" s="78"/>
      <c r="L10" s="78"/>
      <c r="M10" s="257" t="s">
        <v>447</v>
      </c>
      <c r="N10" s="3"/>
      <c r="O10" s="4"/>
      <c r="P10" s="74" t="s">
        <v>448</v>
      </c>
      <c r="Q10" s="78"/>
      <c r="R10" s="78"/>
      <c r="S10" s="78"/>
      <c r="T10" s="78"/>
      <c r="U10" s="79"/>
      <c r="V10" s="80"/>
      <c r="W10" s="78"/>
      <c r="X10" s="78"/>
    </row>
    <row r="11" ht="78.75" customHeight="1">
      <c r="E11" s="81"/>
      <c r="F11" s="81"/>
      <c r="G11" s="81"/>
      <c r="H11" s="81"/>
      <c r="I11" s="81"/>
      <c r="J11" s="81"/>
      <c r="K11" s="81"/>
      <c r="L11" s="81"/>
      <c r="M11" s="82" t="s">
        <v>167</v>
      </c>
      <c r="N11" s="82" t="s">
        <v>168</v>
      </c>
      <c r="O11" s="82" t="s">
        <v>169</v>
      </c>
      <c r="P11" s="81"/>
      <c r="Q11" s="81"/>
      <c r="R11" s="81"/>
      <c r="S11" s="81"/>
      <c r="T11" s="81"/>
      <c r="U11" s="82" t="s">
        <v>170</v>
      </c>
      <c r="V11" s="82" t="s">
        <v>171</v>
      </c>
      <c r="W11" s="81"/>
      <c r="X11" s="81"/>
    </row>
    <row r="12" ht="18.75" customHeight="1">
      <c r="A12" s="32"/>
      <c r="B12" s="32"/>
      <c r="C12" s="32"/>
      <c r="D12" s="32"/>
      <c r="E12" s="258" t="s">
        <v>689</v>
      </c>
      <c r="F12" s="332" t="s">
        <v>690</v>
      </c>
      <c r="G12" s="260"/>
      <c r="H12" s="260"/>
      <c r="I12" s="260"/>
      <c r="J12" s="260"/>
      <c r="K12" s="260"/>
      <c r="L12" s="260"/>
      <c r="M12" s="260"/>
      <c r="N12" s="260"/>
      <c r="O12" s="260"/>
      <c r="P12" s="260"/>
      <c r="Q12" s="260"/>
      <c r="R12" s="260"/>
      <c r="S12" s="260"/>
      <c r="T12" s="260"/>
      <c r="U12" s="260"/>
      <c r="V12" s="260"/>
      <c r="W12" s="260"/>
      <c r="X12" s="261"/>
      <c r="Y12" s="32"/>
      <c r="Z12" s="32"/>
      <c r="AA12" s="32"/>
      <c r="AB12" s="32"/>
      <c r="AC12" s="32"/>
      <c r="AD12" s="32"/>
    </row>
    <row r="13" ht="19.5" hidden="1" customHeight="1">
      <c r="A13" s="262"/>
      <c r="B13" s="262"/>
      <c r="C13" s="262"/>
      <c r="D13" s="262"/>
      <c r="E13" s="84"/>
      <c r="F13" s="90"/>
      <c r="G13" s="263"/>
      <c r="H13" s="264"/>
      <c r="I13" s="265"/>
      <c r="J13" s="265"/>
      <c r="K13" s="266" t="str">
        <f>+IFERROR(IF(COUNT(H13:J13),ROUND(SUM(H13:J13),0),""),"")</f>
        <v/>
      </c>
      <c r="L13" s="267" t="str">
        <f>+IFERROR(IF(COUNT(K13),ROUND(K13/'Shareholding Pattern'!$L$57*100,2),""),"")</f>
        <v/>
      </c>
      <c r="M13" s="268" t="str">
        <f>IF(H13="","",H13)</f>
        <v/>
      </c>
      <c r="N13" s="269"/>
      <c r="O13" s="223" t="str">
        <f>+IFERROR(IF(COUNT(M13:N13),ROUND(SUM(M13,N13),2),""),"")</f>
        <v/>
      </c>
      <c r="P13" s="267" t="str">
        <f>+IFERROR(IF(COUNT(O13),ROUND(O13/('Shareholding Pattern'!$P$58)*100,2),""),"")</f>
        <v/>
      </c>
      <c r="Q13" s="265"/>
      <c r="R13" s="265"/>
      <c r="S13" s="270" t="str">
        <f>+IFERROR(IF(COUNT(Q13:R13),ROUND(SUM(Q13:R13),0),""),"")</f>
        <v/>
      </c>
      <c r="T13" s="267" t="str">
        <f>+IFERROR(IF(COUNT(K13,S13),ROUND(SUM(S13,K13)/SUM('Shareholding Pattern'!$L$57,'Shareholding Pattern'!$T$57)*100,2),""),"")</f>
        <v/>
      </c>
      <c r="U13" s="265"/>
      <c r="V13" s="267" t="str">
        <f>+IFERROR(IF(COUNT(U13),ROUND(SUM(U13)/SUM(K13)*100,2),""),0)</f>
        <v/>
      </c>
      <c r="W13" s="265"/>
      <c r="X13" s="278"/>
      <c r="Y13" s="262"/>
      <c r="Z13" s="262"/>
      <c r="AA13" s="262"/>
      <c r="AB13" s="262"/>
      <c r="AC13" s="262">
        <f>IF(SUM(H13:W13)&gt;0,1,0)</f>
        <v>0</v>
      </c>
      <c r="AD13" s="262">
        <f>SUM(AC15:AC65535)</f>
        <v>0</v>
      </c>
    </row>
    <row r="14" ht="24.75" customHeight="1">
      <c r="E14" s="272"/>
      <c r="F14" s="273"/>
      <c r="G14" s="328" t="s">
        <v>669</v>
      </c>
      <c r="H14" s="273"/>
      <c r="I14" s="273"/>
      <c r="J14" s="273"/>
      <c r="K14" s="273"/>
      <c r="L14" s="273"/>
      <c r="M14" s="273"/>
      <c r="N14" s="273"/>
      <c r="O14" s="273"/>
      <c r="P14" s="273"/>
      <c r="Q14" s="273"/>
      <c r="R14" s="273"/>
      <c r="S14" s="273"/>
      <c r="T14" s="273"/>
      <c r="U14" s="273"/>
      <c r="V14" s="273"/>
      <c r="W14" s="273"/>
      <c r="X14" s="274"/>
    </row>
    <row r="15" ht="24.75" hidden="1" customHeight="1">
      <c r="E15" s="279"/>
      <c r="F15" s="299"/>
      <c r="G15" s="299"/>
      <c r="H15" s="299"/>
      <c r="I15" s="299"/>
      <c r="J15" s="299"/>
      <c r="K15" s="299"/>
      <c r="L15" s="299"/>
      <c r="M15" s="299"/>
      <c r="N15" s="299"/>
      <c r="O15" s="299"/>
      <c r="P15" s="299"/>
      <c r="Q15" s="299"/>
      <c r="R15" s="299"/>
      <c r="S15" s="299"/>
      <c r="T15" s="299"/>
      <c r="U15" s="299"/>
      <c r="V15" s="299"/>
      <c r="W15" s="274"/>
    </row>
    <row r="16" ht="19.5" customHeight="1">
      <c r="E16" s="309"/>
      <c r="F16" s="325" t="s">
        <v>169</v>
      </c>
      <c r="G16" s="325" t="s">
        <v>169</v>
      </c>
      <c r="H16" s="153" t="str">
        <f t="shared" ref="H16:K16" si="1">+IFERROR(IF(COUNT(H13:H15),ROUND(SUM(H13:H15),0),""),"")</f>
        <v/>
      </c>
      <c r="I16" s="153" t="str">
        <f t="shared" si="1"/>
        <v/>
      </c>
      <c r="J16" s="153" t="str">
        <f t="shared" si="1"/>
        <v/>
      </c>
      <c r="K16" s="153" t="str">
        <f t="shared" si="1"/>
        <v/>
      </c>
      <c r="L16" s="267" t="str">
        <f>+IFERROR(IF(COUNT(K16),ROUND(K16/'Shareholding Pattern'!$L$57*100,2),""),"")</f>
        <v/>
      </c>
      <c r="M16" s="87" t="str">
        <f t="shared" ref="M16:O16" si="2">+IFERROR(IF(COUNT(M13:M15),ROUND(SUM(M13:M15),0),""),"")</f>
        <v/>
      </c>
      <c r="N16" s="87" t="str">
        <f t="shared" si="2"/>
        <v/>
      </c>
      <c r="O16" s="87" t="str">
        <f t="shared" si="2"/>
        <v/>
      </c>
      <c r="P16" s="267" t="str">
        <f>+IFERROR(IF(COUNT(O16),ROUND(O16/('Shareholding Pattern'!$P$58)*100,2),""),"")</f>
        <v/>
      </c>
      <c r="Q16" s="153" t="str">
        <f t="shared" ref="Q16:S16" si="3">+IFERROR(IF(COUNT(Q13:Q15),ROUND(SUM(Q13:Q15),0),""),"")</f>
        <v/>
      </c>
      <c r="R16" s="153" t="str">
        <f t="shared" si="3"/>
        <v/>
      </c>
      <c r="S16" s="153" t="str">
        <f t="shared" si="3"/>
        <v/>
      </c>
      <c r="T16" s="267" t="str">
        <f>+IFERROR(IF(COUNT(K16,S16),ROUND(SUM(S16,K16)/SUM('Shareholding Pattern'!$L$57,'Shareholding Pattern'!$T$57)*100,2),""),"")</f>
        <v/>
      </c>
      <c r="U16" s="153" t="str">
        <f>+IFERROR(IF(COUNT(U13:U15),ROUND(SUM(U13:U15),0),""),"")</f>
        <v/>
      </c>
      <c r="V16" s="267" t="str">
        <f>+IFERROR(IF(COUNT(U16),ROUND(SUM(U16)/SUM(K16)*100,2),""),0)</f>
        <v/>
      </c>
      <c r="W16" s="153" t="str">
        <f>+IFERROR(IF(COUNT(W13:W15),ROUND(SUM(W13:W15),0),""),"")</f>
        <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E9:E11"/>
    <mergeCell ref="F9:F11"/>
    <mergeCell ref="G9:G11"/>
    <mergeCell ref="H9:H11"/>
    <mergeCell ref="I9:I11"/>
    <mergeCell ref="J9:J11"/>
    <mergeCell ref="K9:K11"/>
    <mergeCell ref="W9:W11"/>
    <mergeCell ref="X9:X11"/>
    <mergeCell ref="Q9:Q11"/>
    <mergeCell ref="P10:P11"/>
    <mergeCell ref="L9:L11"/>
    <mergeCell ref="M9:P9"/>
    <mergeCell ref="R9:R11"/>
    <mergeCell ref="S9:S11"/>
    <mergeCell ref="T9:T11"/>
    <mergeCell ref="U9:V10"/>
    <mergeCell ref="M10:O10"/>
  </mergeCells>
  <dataValidations>
    <dataValidation type="custom" allowBlank="1" showInputMessage="1" showErrorMessage="1" prompt="[A-Z][A-Z][A-Z][A-Z][A-Z][0-9][0-9][0-9][0-9][A-Z]_x000a__x000a_In absence of PAN write : ZZZZZ9999Z" sqref="G13">
      <formula1>EQ(LEN(G13),(10))</formula1>
    </dataValidation>
    <dataValidation type="decimal" operator="lessThanOrEqual" allowBlank="1" showErrorMessage="1" sqref="W13">
      <formula1>K13</formula1>
    </dataValidation>
    <dataValidation type="decimal" operator="greaterThanOrEqual" allowBlank="1" showErrorMessage="1" sqref="H13:J13 M13:N13 Q13:R13">
      <formula1>0.0</formula1>
    </dataValidation>
    <dataValidation type="decimal" operator="lessThanOrEqual" allowBlank="1" showErrorMessage="1" sqref="U13">
      <formula1>H13</formula1>
    </dataValidation>
  </dataValidations>
  <hyperlinks>
    <hyperlink display="Total" location="'Shareholding Pattern'!F43" ref="F16"/>
    <hyperlink display="Total" location="'Shareholding Pattern'!F43" ref="G16"/>
  </hyperlinks>
  <printOptions/>
  <pageMargins bottom="0.75" footer="0.0" header="0.0" left="0.7" right="0.7" top="0.75"/>
  <pageSetup orientation="landscape"/>
  <drawing r:id="rId1"/>
</worksheet>
</file>

<file path=xl/worksheets/sheet2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7"/>
    <pageSetUpPr/>
  </sheetPr>
  <sheetViews>
    <sheetView showGridLines="0" workbookViewId="0"/>
  </sheetViews>
  <sheetFormatPr customHeight="1" defaultColWidth="14.43" defaultRowHeight="15.0"/>
  <cols>
    <col customWidth="1" min="1" max="1" width="2.0"/>
    <col customWidth="1" hidden="1" min="2" max="2" width="1.57"/>
    <col customWidth="1" hidden="1" min="3" max="3" width="1.71"/>
    <col customWidth="1" hidden="1" min="4" max="4" width="2.29"/>
    <col customWidth="1" min="5" max="5" width="9.57"/>
    <col customWidth="1" min="6" max="6" width="35.71"/>
    <col customWidth="1" min="7" max="7" width="13.71"/>
    <col customWidth="1" min="8" max="8" width="14.57"/>
    <col customWidth="1" hidden="1" min="9" max="10" width="14.57"/>
    <col customWidth="1" min="11" max="11" width="15.57"/>
    <col customWidth="1" min="12" max="12" width="13.57"/>
    <col customWidth="1" min="13" max="13" width="14.71"/>
    <col customWidth="1" hidden="1" min="14" max="14" width="14.71"/>
    <col customWidth="1" min="15" max="15" width="18.0"/>
    <col customWidth="1" min="16" max="16" width="9.14"/>
    <col customWidth="1" hidden="1" min="17" max="19" width="14.57"/>
    <col customWidth="1" min="20" max="20" width="19.14"/>
    <col customWidth="1" hidden="1" min="21" max="21" width="15.43"/>
    <col customWidth="1" hidden="1" min="22" max="22" width="8.86"/>
    <col customWidth="1" min="23" max="23" width="15.43"/>
    <col customWidth="1" min="24" max="24" width="19.86"/>
    <col customWidth="1" min="25" max="25" width="2.29"/>
    <col customWidth="1" min="26" max="26" width="3.29"/>
    <col customWidth="1" hidden="1" min="27" max="30" width="5.43"/>
  </cols>
  <sheetData>
    <row r="1" hidden="1">
      <c r="I1" s="71">
        <v>10.0</v>
      </c>
    </row>
    <row r="2" hidden="1">
      <c r="F2" s="71" t="s">
        <v>354</v>
      </c>
      <c r="G2" s="71" t="s">
        <v>356</v>
      </c>
      <c r="H2" s="71" t="s">
        <v>130</v>
      </c>
      <c r="I2" s="71" t="s">
        <v>131</v>
      </c>
      <c r="J2" s="71" t="s">
        <v>132</v>
      </c>
      <c r="K2" s="71" t="s">
        <v>133</v>
      </c>
      <c r="L2" s="71" t="s">
        <v>134</v>
      </c>
      <c r="M2" s="71" t="s">
        <v>135</v>
      </c>
      <c r="N2" s="71" t="s">
        <v>136</v>
      </c>
      <c r="O2" s="71" t="s">
        <v>137</v>
      </c>
      <c r="P2" s="71" t="s">
        <v>138</v>
      </c>
      <c r="Q2" s="71" t="s">
        <v>139</v>
      </c>
      <c r="R2" s="71" t="s">
        <v>140</v>
      </c>
      <c r="S2" s="71" t="s">
        <v>334</v>
      </c>
      <c r="T2" s="71" t="s">
        <v>141</v>
      </c>
      <c r="U2" s="71" t="s">
        <v>142</v>
      </c>
      <c r="V2" s="71" t="s">
        <v>143</v>
      </c>
      <c r="W2" s="71" t="s">
        <v>146</v>
      </c>
      <c r="X2" s="71" t="s">
        <v>361</v>
      </c>
    </row>
    <row r="3" hidden="1"/>
    <row r="4" hidden="1"/>
    <row r="5" hidden="1"/>
    <row r="6" hidden="1"/>
    <row r="7" ht="15.0" customHeight="1"/>
    <row r="8" ht="15.0" customHeight="1"/>
    <row r="9" ht="29.25" customHeight="1">
      <c r="E9" s="74" t="s">
        <v>592</v>
      </c>
      <c r="F9" s="74" t="s">
        <v>593</v>
      </c>
      <c r="G9" s="74" t="s">
        <v>594</v>
      </c>
      <c r="H9" s="74" t="s">
        <v>152</v>
      </c>
      <c r="I9" s="74" t="s">
        <v>153</v>
      </c>
      <c r="J9" s="74" t="s">
        <v>154</v>
      </c>
      <c r="K9" s="74" t="s">
        <v>155</v>
      </c>
      <c r="L9" s="74" t="s">
        <v>156</v>
      </c>
      <c r="M9" s="257" t="s">
        <v>446</v>
      </c>
      <c r="N9" s="3"/>
      <c r="O9" s="3"/>
      <c r="P9" s="4"/>
      <c r="Q9" s="74" t="s">
        <v>158</v>
      </c>
      <c r="R9" s="74" t="s">
        <v>159</v>
      </c>
      <c r="S9" s="74" t="s">
        <v>160</v>
      </c>
      <c r="T9" s="74" t="s">
        <v>634</v>
      </c>
      <c r="U9" s="76" t="s">
        <v>162</v>
      </c>
      <c r="V9" s="77"/>
      <c r="W9" s="74" t="s">
        <v>164</v>
      </c>
      <c r="X9" s="74" t="s">
        <v>361</v>
      </c>
    </row>
    <row r="10" ht="31.5" customHeight="1">
      <c r="E10" s="78"/>
      <c r="F10" s="78"/>
      <c r="G10" s="78"/>
      <c r="H10" s="78"/>
      <c r="I10" s="78"/>
      <c r="J10" s="78"/>
      <c r="K10" s="78"/>
      <c r="L10" s="78"/>
      <c r="M10" s="257" t="s">
        <v>447</v>
      </c>
      <c r="N10" s="3"/>
      <c r="O10" s="4"/>
      <c r="P10" s="74" t="s">
        <v>448</v>
      </c>
      <c r="Q10" s="78"/>
      <c r="R10" s="78"/>
      <c r="S10" s="78"/>
      <c r="T10" s="78"/>
      <c r="U10" s="79"/>
      <c r="V10" s="80"/>
      <c r="W10" s="78"/>
      <c r="X10" s="78"/>
    </row>
    <row r="11" ht="78.75" customHeight="1">
      <c r="E11" s="81"/>
      <c r="F11" s="81"/>
      <c r="G11" s="81"/>
      <c r="H11" s="81"/>
      <c r="I11" s="81"/>
      <c r="J11" s="81"/>
      <c r="K11" s="81"/>
      <c r="L11" s="81"/>
      <c r="M11" s="82" t="s">
        <v>167</v>
      </c>
      <c r="N11" s="82" t="s">
        <v>168</v>
      </c>
      <c r="O11" s="82" t="s">
        <v>169</v>
      </c>
      <c r="P11" s="81"/>
      <c r="Q11" s="81"/>
      <c r="R11" s="81"/>
      <c r="S11" s="81"/>
      <c r="T11" s="81"/>
      <c r="U11" s="82" t="s">
        <v>170</v>
      </c>
      <c r="V11" s="82" t="s">
        <v>171</v>
      </c>
      <c r="W11" s="81"/>
      <c r="X11" s="81"/>
    </row>
    <row r="12" ht="19.5" customHeight="1">
      <c r="A12" s="333"/>
      <c r="B12" s="333"/>
      <c r="C12" s="333"/>
      <c r="D12" s="333"/>
      <c r="E12" s="258" t="s">
        <v>691</v>
      </c>
      <c r="F12" s="332" t="s">
        <v>692</v>
      </c>
      <c r="G12" s="260"/>
      <c r="H12" s="260"/>
      <c r="I12" s="260"/>
      <c r="J12" s="260"/>
      <c r="K12" s="260"/>
      <c r="L12" s="260"/>
      <c r="M12" s="260"/>
      <c r="N12" s="260"/>
      <c r="O12" s="260"/>
      <c r="P12" s="260"/>
      <c r="Q12" s="260"/>
      <c r="R12" s="260"/>
      <c r="S12" s="260"/>
      <c r="T12" s="260"/>
      <c r="U12" s="260"/>
      <c r="V12" s="260"/>
      <c r="W12" s="260"/>
      <c r="X12" s="261"/>
      <c r="Y12" s="333"/>
      <c r="Z12" s="333"/>
      <c r="AA12" s="333"/>
      <c r="AB12" s="333"/>
      <c r="AC12" s="333"/>
      <c r="AD12" s="333"/>
    </row>
    <row r="13" ht="19.5" hidden="1" customHeight="1">
      <c r="A13" s="262"/>
      <c r="B13" s="262"/>
      <c r="C13" s="262"/>
      <c r="D13" s="262"/>
      <c r="E13" s="84"/>
      <c r="F13" s="90"/>
      <c r="G13" s="263"/>
      <c r="H13" s="264"/>
      <c r="I13" s="265"/>
      <c r="J13" s="265"/>
      <c r="K13" s="266" t="str">
        <f>+IFERROR(IF(COUNT(H13:J13),ROUND(SUM(H13:J13),0),""),"")</f>
        <v/>
      </c>
      <c r="L13" s="267" t="str">
        <f>+IFERROR(IF(COUNT(K13),ROUND(K13/'Shareholding Pattern'!$L$57*100,2),""),"")</f>
        <v/>
      </c>
      <c r="M13" s="268" t="str">
        <f>IF(H13="","",H13)</f>
        <v/>
      </c>
      <c r="N13" s="269"/>
      <c r="O13" s="223" t="str">
        <f>+IFERROR(IF(COUNT(M13:N13),ROUND(SUM(M13,N13),2),""),"")</f>
        <v/>
      </c>
      <c r="P13" s="267" t="str">
        <f>+IFERROR(IF(COUNT(O13),ROUND(O13/('Shareholding Pattern'!$P$58)*100,2),""),"")</f>
        <v/>
      </c>
      <c r="Q13" s="265"/>
      <c r="R13" s="265"/>
      <c r="S13" s="270" t="str">
        <f>+IFERROR(IF(COUNT(Q13:R13),ROUND(SUM(Q13:R13),0),""),"")</f>
        <v/>
      </c>
      <c r="T13" s="267" t="str">
        <f>+IFERROR(IF(COUNT(K13,S13),ROUND(SUM(S13,K13)/SUM('Shareholding Pattern'!$L$57,'Shareholding Pattern'!$T$57)*100,2),""),"")</f>
        <v/>
      </c>
      <c r="U13" s="265"/>
      <c r="V13" s="267" t="str">
        <f>+IFERROR(IF(COUNT(U13),ROUND(SUM(U13)/SUM(K13)*100,2),""),0)</f>
        <v/>
      </c>
      <c r="W13" s="265"/>
      <c r="X13" s="278"/>
      <c r="Y13" s="262"/>
      <c r="Z13" s="262"/>
      <c r="AA13" s="262"/>
      <c r="AB13" s="262"/>
      <c r="AC13" s="262">
        <f>IF(SUM(H13:W13)&gt;0,1,0)</f>
        <v>0</v>
      </c>
      <c r="AD13" s="262">
        <f>SUM(AC25:AC65545)</f>
        <v>0</v>
      </c>
    </row>
    <row r="14" ht="24.75" customHeight="1">
      <c r="E14" s="272"/>
      <c r="F14" s="273"/>
      <c r="G14" s="328" t="s">
        <v>693</v>
      </c>
      <c r="H14" s="273"/>
      <c r="I14" s="273"/>
      <c r="J14" s="273"/>
      <c r="K14" s="273"/>
      <c r="L14" s="273"/>
      <c r="M14" s="273"/>
      <c r="N14" s="273"/>
      <c r="O14" s="273"/>
      <c r="P14" s="273"/>
      <c r="Q14" s="273"/>
      <c r="R14" s="273"/>
      <c r="S14" s="273"/>
      <c r="T14" s="273"/>
      <c r="U14" s="273"/>
      <c r="V14" s="273"/>
      <c r="W14" s="273"/>
      <c r="X14" s="274"/>
    </row>
    <row r="15" ht="24.75" customHeight="1">
      <c r="E15" s="84">
        <v>1.0</v>
      </c>
      <c r="F15" s="334" t="s">
        <v>694</v>
      </c>
      <c r="G15" s="276" t="s">
        <v>695</v>
      </c>
      <c r="H15" s="265">
        <v>300000.0</v>
      </c>
      <c r="I15" s="265"/>
      <c r="J15" s="265"/>
      <c r="K15" s="277">
        <f t="shared" ref="K15:K24" si="1">+IFERROR(IF(COUNT(H15:J15),ROUND(SUM(H15:J15),0),""),"")</f>
        <v>300000</v>
      </c>
      <c r="L15" s="223">
        <f>+IFERROR(IF(COUNT(K15),ROUND(K15/'Shareholding Pattern'!$L$57*100,2),""),"")</f>
        <v>4.22</v>
      </c>
      <c r="M15" s="269">
        <f t="shared" ref="M15:M24" si="2">IF(H15="","",H15)</f>
        <v>300000</v>
      </c>
      <c r="N15" s="269"/>
      <c r="O15" s="156">
        <f t="shared" ref="O15:O24" si="3">+IFERROR(IF(COUNT(M15:N15),ROUND(SUM(M15,N15),2),""),"")</f>
        <v>300000</v>
      </c>
      <c r="P15" s="223">
        <f>+IFERROR(IF(COUNT(O15),ROUND(O15/('Shareholding Pattern'!$P$58)*100,2),""),"")</f>
        <v>4.22</v>
      </c>
      <c r="Q15" s="265"/>
      <c r="R15" s="265"/>
      <c r="S15" s="277" t="str">
        <f t="shared" ref="S15:S24" si="4">+IFERROR(IF(COUNT(Q15:R15),ROUND(SUM(Q15:R15),0),""),"")</f>
        <v/>
      </c>
      <c r="T15" s="267">
        <f>+IFERROR(IF(COUNT(K15,S15),ROUND(SUM(S15,K15)/SUM('Shareholding Pattern'!$L$57,'Shareholding Pattern'!$T$57)*100,2),""),"")</f>
        <v>4.22</v>
      </c>
      <c r="U15" s="265"/>
      <c r="V15" s="267" t="str">
        <f t="shared" ref="V15:V24" si="5">+IFERROR(IF(COUNT(U15),ROUND(SUM(U15)/SUM(K15)*100,2),""),0)</f>
        <v/>
      </c>
      <c r="W15" s="265">
        <v>300000.0</v>
      </c>
      <c r="X15" s="278"/>
      <c r="Y15" s="262"/>
      <c r="Z15" s="262"/>
      <c r="AA15" s="262"/>
      <c r="AB15" s="262"/>
      <c r="AC15" s="262">
        <f t="shared" ref="AC15:AC24" si="6">IF(SUM(H15:W15)&gt;0,1,0)</f>
        <v>1</v>
      </c>
    </row>
    <row r="16" ht="24.75" customHeight="1">
      <c r="E16" s="84">
        <v>2.0</v>
      </c>
      <c r="F16" s="334" t="s">
        <v>696</v>
      </c>
      <c r="G16" s="276" t="s">
        <v>697</v>
      </c>
      <c r="H16" s="265">
        <v>96234.0</v>
      </c>
      <c r="I16" s="265"/>
      <c r="J16" s="265"/>
      <c r="K16" s="277">
        <f t="shared" si="1"/>
        <v>96234</v>
      </c>
      <c r="L16" s="223">
        <f>+IFERROR(IF(COUNT(K16),ROUND(K16/'Shareholding Pattern'!$L$57*100,2),""),"")</f>
        <v>1.35</v>
      </c>
      <c r="M16" s="269">
        <f t="shared" si="2"/>
        <v>96234</v>
      </c>
      <c r="N16" s="269"/>
      <c r="O16" s="156">
        <f t="shared" si="3"/>
        <v>96234</v>
      </c>
      <c r="P16" s="223">
        <f>+IFERROR(IF(COUNT(O16),ROUND(O16/('Shareholding Pattern'!$P$58)*100,2),""),"")</f>
        <v>1.35</v>
      </c>
      <c r="Q16" s="265"/>
      <c r="R16" s="265"/>
      <c r="S16" s="277" t="str">
        <f t="shared" si="4"/>
        <v/>
      </c>
      <c r="T16" s="267">
        <f>+IFERROR(IF(COUNT(K16,S16),ROUND(SUM(S16,K16)/SUM('Shareholding Pattern'!$L$57,'Shareholding Pattern'!$T$57)*100,2),""),"")</f>
        <v>1.35</v>
      </c>
      <c r="U16" s="265"/>
      <c r="V16" s="267" t="str">
        <f t="shared" si="5"/>
        <v/>
      </c>
      <c r="W16" s="265">
        <v>96234.0</v>
      </c>
      <c r="X16" s="278"/>
      <c r="Y16" s="262"/>
      <c r="Z16" s="262"/>
      <c r="AA16" s="262"/>
      <c r="AB16" s="262"/>
      <c r="AC16" s="262">
        <f t="shared" si="6"/>
        <v>1</v>
      </c>
    </row>
    <row r="17" ht="24.75" customHeight="1">
      <c r="E17" s="84">
        <v>3.0</v>
      </c>
      <c r="F17" s="334" t="s">
        <v>698</v>
      </c>
      <c r="G17" s="276" t="s">
        <v>699</v>
      </c>
      <c r="H17" s="265">
        <v>222608.0</v>
      </c>
      <c r="I17" s="265"/>
      <c r="J17" s="265"/>
      <c r="K17" s="277">
        <f t="shared" si="1"/>
        <v>222608</v>
      </c>
      <c r="L17" s="223">
        <f>+IFERROR(IF(COUNT(K17),ROUND(K17/'Shareholding Pattern'!$L$57*100,2),""),"")</f>
        <v>3.13</v>
      </c>
      <c r="M17" s="269">
        <f t="shared" si="2"/>
        <v>222608</v>
      </c>
      <c r="N17" s="269"/>
      <c r="O17" s="156">
        <f t="shared" si="3"/>
        <v>222608</v>
      </c>
      <c r="P17" s="223">
        <f>+IFERROR(IF(COUNT(O17),ROUND(O17/('Shareholding Pattern'!$P$58)*100,2),""),"")</f>
        <v>3.13</v>
      </c>
      <c r="Q17" s="265"/>
      <c r="R17" s="265"/>
      <c r="S17" s="277" t="str">
        <f t="shared" si="4"/>
        <v/>
      </c>
      <c r="T17" s="267">
        <f>+IFERROR(IF(COUNT(K17,S17),ROUND(SUM(S17,K17)/SUM('Shareholding Pattern'!$L$57,'Shareholding Pattern'!$T$57)*100,2),""),"")</f>
        <v>3.13</v>
      </c>
      <c r="U17" s="265"/>
      <c r="V17" s="267" t="str">
        <f t="shared" si="5"/>
        <v/>
      </c>
      <c r="W17" s="265">
        <v>222608.0</v>
      </c>
      <c r="X17" s="278"/>
      <c r="Y17" s="262"/>
      <c r="Z17" s="262"/>
      <c r="AA17" s="262"/>
      <c r="AB17" s="262"/>
      <c r="AC17" s="262">
        <f t="shared" si="6"/>
        <v>1</v>
      </c>
    </row>
    <row r="18" ht="24.75" customHeight="1">
      <c r="E18" s="84">
        <v>4.0</v>
      </c>
      <c r="F18" s="334" t="s">
        <v>700</v>
      </c>
      <c r="G18" s="276" t="s">
        <v>701</v>
      </c>
      <c r="H18" s="265">
        <v>99152.0</v>
      </c>
      <c r="I18" s="265"/>
      <c r="J18" s="265"/>
      <c r="K18" s="277">
        <f t="shared" si="1"/>
        <v>99152</v>
      </c>
      <c r="L18" s="223">
        <f>+IFERROR(IF(COUNT(K18),ROUND(K18/'Shareholding Pattern'!$L$57*100,2),""),"")</f>
        <v>1.4</v>
      </c>
      <c r="M18" s="269">
        <f t="shared" si="2"/>
        <v>99152</v>
      </c>
      <c r="N18" s="269"/>
      <c r="O18" s="156">
        <f t="shared" si="3"/>
        <v>99152</v>
      </c>
      <c r="P18" s="223">
        <f>+IFERROR(IF(COUNT(O18),ROUND(O18/('Shareholding Pattern'!$P$58)*100,2),""),"")</f>
        <v>1.4</v>
      </c>
      <c r="Q18" s="265"/>
      <c r="R18" s="265"/>
      <c r="S18" s="277" t="str">
        <f t="shared" si="4"/>
        <v/>
      </c>
      <c r="T18" s="267">
        <f>+IFERROR(IF(COUNT(K18,S18),ROUND(SUM(S18,K18)/SUM('Shareholding Pattern'!$L$57,'Shareholding Pattern'!$T$57)*100,2),""),"")</f>
        <v>1.4</v>
      </c>
      <c r="U18" s="265"/>
      <c r="V18" s="267" t="str">
        <f t="shared" si="5"/>
        <v/>
      </c>
      <c r="W18" s="265">
        <v>99152.0</v>
      </c>
      <c r="X18" s="278"/>
      <c r="Y18" s="262"/>
      <c r="Z18" s="262"/>
      <c r="AA18" s="262"/>
      <c r="AB18" s="262"/>
      <c r="AC18" s="262">
        <f t="shared" si="6"/>
        <v>1</v>
      </c>
    </row>
    <row r="19" ht="24.75" customHeight="1">
      <c r="E19" s="84">
        <v>5.0</v>
      </c>
      <c r="F19" s="334" t="s">
        <v>702</v>
      </c>
      <c r="G19" s="276" t="s">
        <v>703</v>
      </c>
      <c r="H19" s="265">
        <v>87129.0</v>
      </c>
      <c r="I19" s="265"/>
      <c r="J19" s="265"/>
      <c r="K19" s="277">
        <f t="shared" si="1"/>
        <v>87129</v>
      </c>
      <c r="L19" s="223">
        <f>+IFERROR(IF(COUNT(K19),ROUND(K19/'Shareholding Pattern'!$L$57*100,2),""),"")</f>
        <v>1.23</v>
      </c>
      <c r="M19" s="269">
        <f t="shared" si="2"/>
        <v>87129</v>
      </c>
      <c r="N19" s="269"/>
      <c r="O19" s="156">
        <f t="shared" si="3"/>
        <v>87129</v>
      </c>
      <c r="P19" s="223">
        <f>+IFERROR(IF(COUNT(O19),ROUND(O19/('Shareholding Pattern'!$P$58)*100,2),""),"")</f>
        <v>1.23</v>
      </c>
      <c r="Q19" s="265"/>
      <c r="R19" s="265"/>
      <c r="S19" s="277" t="str">
        <f t="shared" si="4"/>
        <v/>
      </c>
      <c r="T19" s="267">
        <f>+IFERROR(IF(COUNT(K19,S19),ROUND(SUM(S19,K19)/SUM('Shareholding Pattern'!$L$57,'Shareholding Pattern'!$T$57)*100,2),""),"")</f>
        <v>1.23</v>
      </c>
      <c r="U19" s="265"/>
      <c r="V19" s="267" t="str">
        <f t="shared" si="5"/>
        <v/>
      </c>
      <c r="W19" s="265">
        <v>87129.0</v>
      </c>
      <c r="X19" s="278"/>
      <c r="Y19" s="262"/>
      <c r="Z19" s="262"/>
      <c r="AA19" s="262"/>
      <c r="AB19" s="262"/>
      <c r="AC19" s="262">
        <f t="shared" si="6"/>
        <v>1</v>
      </c>
    </row>
    <row r="20" ht="24.75" customHeight="1">
      <c r="E20" s="84">
        <v>6.0</v>
      </c>
      <c r="F20" s="334" t="s">
        <v>704</v>
      </c>
      <c r="G20" s="276" t="s">
        <v>705</v>
      </c>
      <c r="H20" s="265">
        <v>304667.0</v>
      </c>
      <c r="I20" s="265"/>
      <c r="J20" s="265"/>
      <c r="K20" s="277">
        <f t="shared" si="1"/>
        <v>304667</v>
      </c>
      <c r="L20" s="223">
        <f>+IFERROR(IF(COUNT(K20),ROUND(K20/'Shareholding Pattern'!$L$57*100,2),""),"")</f>
        <v>4.29</v>
      </c>
      <c r="M20" s="269">
        <f t="shared" si="2"/>
        <v>304667</v>
      </c>
      <c r="N20" s="269"/>
      <c r="O20" s="156">
        <f t="shared" si="3"/>
        <v>304667</v>
      </c>
      <c r="P20" s="223">
        <f>+IFERROR(IF(COUNT(O20),ROUND(O20/('Shareholding Pattern'!$P$58)*100,2),""),"")</f>
        <v>4.29</v>
      </c>
      <c r="Q20" s="265"/>
      <c r="R20" s="265"/>
      <c r="S20" s="277" t="str">
        <f t="shared" si="4"/>
        <v/>
      </c>
      <c r="T20" s="267">
        <f>+IFERROR(IF(COUNT(K20,S20),ROUND(SUM(S20,K20)/SUM('Shareholding Pattern'!$L$57,'Shareholding Pattern'!$T$57)*100,2),""),"")</f>
        <v>4.29</v>
      </c>
      <c r="U20" s="265"/>
      <c r="V20" s="267" t="str">
        <f t="shared" si="5"/>
        <v/>
      </c>
      <c r="W20" s="265">
        <v>304667.0</v>
      </c>
      <c r="X20" s="278"/>
      <c r="Y20" s="262"/>
      <c r="Z20" s="262"/>
      <c r="AA20" s="262"/>
      <c r="AB20" s="262"/>
      <c r="AC20" s="262">
        <f t="shared" si="6"/>
        <v>1</v>
      </c>
    </row>
    <row r="21" ht="24.75" customHeight="1">
      <c r="E21" s="84">
        <v>7.0</v>
      </c>
      <c r="F21" s="334" t="s">
        <v>706</v>
      </c>
      <c r="G21" s="276" t="s">
        <v>707</v>
      </c>
      <c r="H21" s="265">
        <v>84481.0</v>
      </c>
      <c r="I21" s="265"/>
      <c r="J21" s="265"/>
      <c r="K21" s="277">
        <f t="shared" si="1"/>
        <v>84481</v>
      </c>
      <c r="L21" s="223">
        <f>+IFERROR(IF(COUNT(K21),ROUND(K21/'Shareholding Pattern'!$L$57*100,2),""),"")</f>
        <v>1.19</v>
      </c>
      <c r="M21" s="269">
        <f t="shared" si="2"/>
        <v>84481</v>
      </c>
      <c r="N21" s="269"/>
      <c r="O21" s="156">
        <f t="shared" si="3"/>
        <v>84481</v>
      </c>
      <c r="P21" s="223">
        <f>+IFERROR(IF(COUNT(O21),ROUND(O21/('Shareholding Pattern'!$P$58)*100,2),""),"")</f>
        <v>1.19</v>
      </c>
      <c r="Q21" s="265"/>
      <c r="R21" s="265"/>
      <c r="S21" s="277" t="str">
        <f t="shared" si="4"/>
        <v/>
      </c>
      <c r="T21" s="267">
        <f>+IFERROR(IF(COUNT(K21,S21),ROUND(SUM(S21,K21)/SUM('Shareholding Pattern'!$L$57,'Shareholding Pattern'!$T$57)*100,2),""),"")</f>
        <v>1.19</v>
      </c>
      <c r="U21" s="265"/>
      <c r="V21" s="267" t="str">
        <f t="shared" si="5"/>
        <v/>
      </c>
      <c r="W21" s="265">
        <v>84481.0</v>
      </c>
      <c r="X21" s="278"/>
      <c r="Y21" s="262"/>
      <c r="Z21" s="262"/>
      <c r="AA21" s="262"/>
      <c r="AB21" s="262"/>
      <c r="AC21" s="262">
        <f t="shared" si="6"/>
        <v>1</v>
      </c>
    </row>
    <row r="22" ht="24.75" customHeight="1">
      <c r="E22" s="84">
        <v>8.0</v>
      </c>
      <c r="F22" s="334" t="s">
        <v>708</v>
      </c>
      <c r="G22" s="276" t="s">
        <v>709</v>
      </c>
      <c r="H22" s="265">
        <v>204400.0</v>
      </c>
      <c r="I22" s="265"/>
      <c r="J22" s="265"/>
      <c r="K22" s="277">
        <f t="shared" si="1"/>
        <v>204400</v>
      </c>
      <c r="L22" s="223">
        <f>+IFERROR(IF(COUNT(K22),ROUND(K22/'Shareholding Pattern'!$L$57*100,2),""),"")</f>
        <v>2.88</v>
      </c>
      <c r="M22" s="269">
        <f t="shared" si="2"/>
        <v>204400</v>
      </c>
      <c r="N22" s="269"/>
      <c r="O22" s="156">
        <f t="shared" si="3"/>
        <v>204400</v>
      </c>
      <c r="P22" s="223">
        <f>+IFERROR(IF(COUNT(O22),ROUND(O22/('Shareholding Pattern'!$P$58)*100,2),""),"")</f>
        <v>2.88</v>
      </c>
      <c r="Q22" s="265"/>
      <c r="R22" s="265"/>
      <c r="S22" s="277" t="str">
        <f t="shared" si="4"/>
        <v/>
      </c>
      <c r="T22" s="267">
        <f>+IFERROR(IF(COUNT(K22,S22),ROUND(SUM(S22,K22)/SUM('Shareholding Pattern'!$L$57,'Shareholding Pattern'!$T$57)*100,2),""),"")</f>
        <v>2.88</v>
      </c>
      <c r="U22" s="265"/>
      <c r="V22" s="267" t="str">
        <f t="shared" si="5"/>
        <v/>
      </c>
      <c r="W22" s="265">
        <v>204400.0</v>
      </c>
      <c r="X22" s="278"/>
      <c r="Y22" s="262"/>
      <c r="Z22" s="262"/>
      <c r="AA22" s="262"/>
      <c r="AB22" s="262"/>
      <c r="AC22" s="262">
        <f t="shared" si="6"/>
        <v>1</v>
      </c>
    </row>
    <row r="23" ht="24.75" customHeight="1">
      <c r="E23" s="84">
        <v>9.0</v>
      </c>
      <c r="F23" s="334" t="s">
        <v>710</v>
      </c>
      <c r="G23" s="276" t="s">
        <v>711</v>
      </c>
      <c r="H23" s="265">
        <v>300000.0</v>
      </c>
      <c r="I23" s="265"/>
      <c r="J23" s="265"/>
      <c r="K23" s="277">
        <f t="shared" si="1"/>
        <v>300000</v>
      </c>
      <c r="L23" s="223">
        <f>+IFERROR(IF(COUNT(K23),ROUND(K23/'Shareholding Pattern'!$L$57*100,2),""),"")</f>
        <v>4.22</v>
      </c>
      <c r="M23" s="269">
        <f t="shared" si="2"/>
        <v>300000</v>
      </c>
      <c r="N23" s="269"/>
      <c r="O23" s="156">
        <f t="shared" si="3"/>
        <v>300000</v>
      </c>
      <c r="P23" s="223">
        <f>+IFERROR(IF(COUNT(O23),ROUND(O23/('Shareholding Pattern'!$P$58)*100,2),""),"")</f>
        <v>4.22</v>
      </c>
      <c r="Q23" s="265"/>
      <c r="R23" s="265"/>
      <c r="S23" s="277" t="str">
        <f t="shared" si="4"/>
        <v/>
      </c>
      <c r="T23" s="267">
        <f>+IFERROR(IF(COUNT(K23,S23),ROUND(SUM(S23,K23)/SUM('Shareholding Pattern'!$L$57,'Shareholding Pattern'!$T$57)*100,2),""),"")</f>
        <v>4.22</v>
      </c>
      <c r="U23" s="265"/>
      <c r="V23" s="267" t="str">
        <f t="shared" si="5"/>
        <v/>
      </c>
      <c r="W23" s="265">
        <v>300000.0</v>
      </c>
      <c r="X23" s="278"/>
      <c r="Y23" s="262"/>
      <c r="Z23" s="262"/>
      <c r="AA23" s="262"/>
      <c r="AB23" s="262"/>
      <c r="AC23" s="262">
        <f t="shared" si="6"/>
        <v>1</v>
      </c>
    </row>
    <row r="24" ht="24.75" customHeight="1">
      <c r="E24" s="84">
        <v>10.0</v>
      </c>
      <c r="F24" s="334" t="s">
        <v>712</v>
      </c>
      <c r="G24" s="276" t="s">
        <v>713</v>
      </c>
      <c r="H24" s="265">
        <v>267441.0</v>
      </c>
      <c r="I24" s="265"/>
      <c r="J24" s="265"/>
      <c r="K24" s="277">
        <f t="shared" si="1"/>
        <v>267441</v>
      </c>
      <c r="L24" s="223">
        <f>+IFERROR(IF(COUNT(K24),ROUND(K24/'Shareholding Pattern'!$L$57*100,2),""),"")</f>
        <v>3.76</v>
      </c>
      <c r="M24" s="269">
        <f t="shared" si="2"/>
        <v>267441</v>
      </c>
      <c r="N24" s="269"/>
      <c r="O24" s="156">
        <f t="shared" si="3"/>
        <v>267441</v>
      </c>
      <c r="P24" s="223">
        <f>+IFERROR(IF(COUNT(O24),ROUND(O24/('Shareholding Pattern'!$P$58)*100,2),""),"")</f>
        <v>3.76</v>
      </c>
      <c r="Q24" s="265"/>
      <c r="R24" s="265"/>
      <c r="S24" s="277" t="str">
        <f t="shared" si="4"/>
        <v/>
      </c>
      <c r="T24" s="267">
        <f>+IFERROR(IF(COUNT(K24,S24),ROUND(SUM(S24,K24)/SUM('Shareholding Pattern'!$L$57,'Shareholding Pattern'!$T$57)*100,2),""),"")</f>
        <v>3.76</v>
      </c>
      <c r="U24" s="265"/>
      <c r="V24" s="267" t="str">
        <f t="shared" si="5"/>
        <v/>
      </c>
      <c r="W24" s="265">
        <v>267441.0</v>
      </c>
      <c r="X24" s="278"/>
      <c r="Y24" s="262"/>
      <c r="Z24" s="262"/>
      <c r="AA24" s="262"/>
      <c r="AB24" s="262"/>
      <c r="AC24" s="262">
        <f t="shared" si="6"/>
        <v>1</v>
      </c>
    </row>
    <row r="25" ht="24.75" hidden="1" customHeight="1">
      <c r="E25" s="279"/>
      <c r="F25" s="299"/>
      <c r="G25" s="299"/>
      <c r="H25" s="299"/>
      <c r="I25" s="299"/>
      <c r="J25" s="299"/>
      <c r="K25" s="299"/>
      <c r="L25" s="299"/>
      <c r="M25" s="299"/>
      <c r="N25" s="299"/>
      <c r="O25" s="299"/>
      <c r="P25" s="299"/>
      <c r="Q25" s="299"/>
      <c r="R25" s="299"/>
      <c r="S25" s="299"/>
      <c r="T25" s="299"/>
      <c r="U25" s="299"/>
      <c r="V25" s="299"/>
      <c r="W25" s="274"/>
    </row>
    <row r="26" ht="19.5" customHeight="1">
      <c r="E26" s="309"/>
      <c r="F26" s="325" t="s">
        <v>169</v>
      </c>
      <c r="G26" s="325" t="s">
        <v>169</v>
      </c>
      <c r="H26" s="153">
        <f t="shared" ref="H26:K26" si="7">+IFERROR(IF(COUNT(H14:H25),ROUND(SUM(H14:H25),0),""),"")</f>
        <v>1966112</v>
      </c>
      <c r="I26" s="153" t="str">
        <f t="shared" si="7"/>
        <v/>
      </c>
      <c r="J26" s="153" t="str">
        <f t="shared" si="7"/>
        <v/>
      </c>
      <c r="K26" s="153">
        <f t="shared" si="7"/>
        <v>1966112</v>
      </c>
      <c r="L26" s="267">
        <f>+IFERROR(IF(COUNT(K26),ROUND(K26/'Shareholding Pattern'!$L$57*100,2),""),"")</f>
        <v>27.67</v>
      </c>
      <c r="M26" s="87">
        <f t="shared" ref="M26:O26" si="8">+IFERROR(IF(COUNT(M14:M25),ROUND(SUM(M14:M25),0),""),"")</f>
        <v>1966112</v>
      </c>
      <c r="N26" s="87" t="str">
        <f t="shared" si="8"/>
        <v/>
      </c>
      <c r="O26" s="87">
        <f t="shared" si="8"/>
        <v>1966112</v>
      </c>
      <c r="P26" s="267">
        <f>+IFERROR(IF(COUNT(O26),ROUND(O26/('Shareholding Pattern'!$P$58)*100,2),""),"")</f>
        <v>27.67</v>
      </c>
      <c r="Q26" s="153" t="str">
        <f t="shared" ref="Q26:S26" si="9">+IFERROR(IF(COUNT(Q14:Q25),ROUND(SUM(Q14:Q25),0),""),"")</f>
        <v/>
      </c>
      <c r="R26" s="153" t="str">
        <f t="shared" si="9"/>
        <v/>
      </c>
      <c r="S26" s="153" t="str">
        <f t="shared" si="9"/>
        <v/>
      </c>
      <c r="T26" s="267">
        <f>+IFERROR(IF(COUNT(K26,S26),ROUND(SUM(S26,K26)/SUM('Shareholding Pattern'!$L$57,'Shareholding Pattern'!$T$57)*100,2),""),"")</f>
        <v>27.67</v>
      </c>
      <c r="U26" s="153" t="str">
        <f>+IFERROR(IF(COUNT(U14:U25),ROUND(SUM(U14:U25),0),""),"")</f>
        <v/>
      </c>
      <c r="V26" s="267" t="str">
        <f>+IFERROR(IF(COUNT(U26),ROUND(SUM(U26)/SUM(K26)*100,2),""),0)</f>
        <v/>
      </c>
      <c r="W26" s="153">
        <f>+IFERROR(IF(COUNT(W14:W25),ROUND(SUM(W14:W25),0),""),"")</f>
        <v>1966112</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E9:E11"/>
    <mergeCell ref="F9:F11"/>
    <mergeCell ref="G9:G11"/>
    <mergeCell ref="H9:H11"/>
    <mergeCell ref="I9:I11"/>
    <mergeCell ref="J9:J11"/>
    <mergeCell ref="K9:K11"/>
    <mergeCell ref="W9:W11"/>
    <mergeCell ref="X9:X11"/>
    <mergeCell ref="Q9:Q11"/>
    <mergeCell ref="P10:P11"/>
    <mergeCell ref="L9:L11"/>
    <mergeCell ref="M9:P9"/>
    <mergeCell ref="R9:R11"/>
    <mergeCell ref="S9:S11"/>
    <mergeCell ref="T9:T11"/>
    <mergeCell ref="U9:V10"/>
    <mergeCell ref="M10:O10"/>
  </mergeCells>
  <dataValidations>
    <dataValidation type="custom" allowBlank="1" showInputMessage="1" showErrorMessage="1" prompt="[A-Z][A-Z][A-Z][A-Z][A-Z][0-9][0-9][0-9][0-9][A-Z]_x000a__x000a_In absence of PAN write : ZZZZZ9999Z" sqref="G13 G15:G24">
      <formula1>EQ(LEN(G13),(10))</formula1>
    </dataValidation>
    <dataValidation type="decimal" operator="lessThanOrEqual" allowBlank="1" showErrorMessage="1" sqref="W13 W15:W24">
      <formula1>K13</formula1>
    </dataValidation>
    <dataValidation type="decimal" operator="greaterThanOrEqual" allowBlank="1" showErrorMessage="1" sqref="H13:J13 M13:N13 Q13:R13 H15:J24 M15:N24 Q15:R24">
      <formula1>0.0</formula1>
    </dataValidation>
    <dataValidation type="decimal" operator="lessThanOrEqual" allowBlank="1" showErrorMessage="1" sqref="U13 U15:U24">
      <formula1>H13</formula1>
    </dataValidation>
  </dataValidations>
  <hyperlinks>
    <hyperlink display="Total" location="'Shareholding Pattern'!F44" ref="F26"/>
    <hyperlink display="Total" location="'Shareholding Pattern'!F44" ref="G26"/>
  </hyperlinks>
  <printOptions/>
  <pageMargins bottom="0.75" footer="0.0" header="0.0" left="0.7" right="0.7" top="0.75"/>
  <pageSetup orientation="landscape"/>
  <drawing r:id="rId1"/>
</worksheet>
</file>

<file path=xl/worksheets/sheet2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7"/>
    <pageSetUpPr/>
  </sheetPr>
  <sheetViews>
    <sheetView showGridLines="0" workbookViewId="0"/>
  </sheetViews>
  <sheetFormatPr customHeight="1" defaultColWidth="14.43" defaultRowHeight="15.0"/>
  <cols>
    <col customWidth="1" min="1" max="1" width="2.0"/>
    <col customWidth="1" hidden="1" min="2" max="2" width="1.57"/>
    <col customWidth="1" hidden="1" min="3" max="3" width="1.71"/>
    <col customWidth="1" hidden="1" min="4" max="4" width="2.29"/>
    <col customWidth="1" min="5" max="5" width="7.14"/>
    <col customWidth="1" min="6" max="6" width="35.71"/>
    <col customWidth="1" min="7" max="7" width="13.71"/>
    <col customWidth="1" min="8" max="8" width="14.57"/>
    <col customWidth="1" hidden="1" min="9" max="10" width="14.57"/>
    <col customWidth="1" min="11" max="11" width="15.57"/>
    <col customWidth="1" min="12" max="12" width="16.57"/>
    <col customWidth="1" min="13" max="13" width="15.43"/>
    <col customWidth="1" hidden="1" min="14" max="14" width="16.0"/>
    <col customWidth="1" min="15" max="15" width="16.43"/>
    <col customWidth="1" min="16" max="16" width="10.29"/>
    <col customWidth="1" hidden="1" min="17" max="19" width="14.57"/>
    <col customWidth="1" min="20" max="20" width="19.14"/>
    <col customWidth="1" hidden="1" min="21" max="21" width="15.43"/>
    <col customWidth="1" hidden="1" min="22" max="22" width="9.29"/>
    <col customWidth="1" min="23" max="23" width="15.43"/>
    <col customWidth="1" min="24" max="24" width="21.43"/>
    <col customWidth="1" min="25" max="25" width="4.29"/>
    <col customWidth="1" min="26" max="26" width="3.29"/>
    <col customWidth="1" hidden="1" min="27" max="30" width="4.86"/>
  </cols>
  <sheetData>
    <row r="1" hidden="1">
      <c r="I1" s="71">
        <v>0.0</v>
      </c>
    </row>
    <row r="2" hidden="1">
      <c r="F2" s="71" t="s">
        <v>354</v>
      </c>
      <c r="G2" s="71" t="s">
        <v>356</v>
      </c>
      <c r="H2" s="71" t="s">
        <v>130</v>
      </c>
      <c r="I2" s="71" t="s">
        <v>131</v>
      </c>
      <c r="J2" s="71" t="s">
        <v>132</v>
      </c>
      <c r="K2" s="71" t="s">
        <v>133</v>
      </c>
      <c r="L2" s="71" t="s">
        <v>134</v>
      </c>
      <c r="M2" s="71" t="s">
        <v>135</v>
      </c>
      <c r="N2" s="71" t="s">
        <v>136</v>
      </c>
      <c r="O2" s="71" t="s">
        <v>137</v>
      </c>
      <c r="P2" s="71" t="s">
        <v>138</v>
      </c>
      <c r="Q2" s="71" t="s">
        <v>139</v>
      </c>
      <c r="R2" s="71" t="s">
        <v>140</v>
      </c>
      <c r="S2" s="71" t="s">
        <v>334</v>
      </c>
      <c r="T2" s="71" t="s">
        <v>141</v>
      </c>
      <c r="U2" s="71" t="s">
        <v>142</v>
      </c>
      <c r="V2" s="71" t="s">
        <v>143</v>
      </c>
      <c r="W2" s="71" t="s">
        <v>146</v>
      </c>
      <c r="X2" s="71" t="s">
        <v>361</v>
      </c>
    </row>
    <row r="3" hidden="1"/>
    <row r="4" hidden="1"/>
    <row r="5" hidden="1"/>
    <row r="6" hidden="1"/>
    <row r="7" ht="15.0" customHeight="1"/>
    <row r="8" ht="15.0" customHeight="1"/>
    <row r="9" ht="29.25" customHeight="1">
      <c r="E9" s="74" t="s">
        <v>592</v>
      </c>
      <c r="F9" s="74" t="s">
        <v>593</v>
      </c>
      <c r="G9" s="74" t="s">
        <v>594</v>
      </c>
      <c r="H9" s="74" t="s">
        <v>152</v>
      </c>
      <c r="I9" s="74" t="s">
        <v>153</v>
      </c>
      <c r="J9" s="74" t="s">
        <v>154</v>
      </c>
      <c r="K9" s="74" t="s">
        <v>155</v>
      </c>
      <c r="L9" s="74" t="s">
        <v>156</v>
      </c>
      <c r="M9" s="257" t="s">
        <v>446</v>
      </c>
      <c r="N9" s="3"/>
      <c r="O9" s="3"/>
      <c r="P9" s="4"/>
      <c r="Q9" s="74" t="s">
        <v>158</v>
      </c>
      <c r="R9" s="74" t="s">
        <v>159</v>
      </c>
      <c r="S9" s="74" t="s">
        <v>160</v>
      </c>
      <c r="T9" s="74" t="s">
        <v>634</v>
      </c>
      <c r="U9" s="76" t="s">
        <v>162</v>
      </c>
      <c r="V9" s="77"/>
      <c r="W9" s="74" t="s">
        <v>164</v>
      </c>
      <c r="X9" s="74" t="s">
        <v>361</v>
      </c>
    </row>
    <row r="10" ht="31.5" customHeight="1">
      <c r="E10" s="78"/>
      <c r="F10" s="78"/>
      <c r="G10" s="78"/>
      <c r="H10" s="78"/>
      <c r="I10" s="78"/>
      <c r="J10" s="78"/>
      <c r="K10" s="78"/>
      <c r="L10" s="78"/>
      <c r="M10" s="257" t="s">
        <v>447</v>
      </c>
      <c r="N10" s="3"/>
      <c r="O10" s="4"/>
      <c r="P10" s="74" t="s">
        <v>448</v>
      </c>
      <c r="Q10" s="78"/>
      <c r="R10" s="78"/>
      <c r="S10" s="78"/>
      <c r="T10" s="78"/>
      <c r="U10" s="79"/>
      <c r="V10" s="80"/>
      <c r="W10" s="78"/>
      <c r="X10" s="78"/>
    </row>
    <row r="11" ht="78.75" customHeight="1">
      <c r="E11" s="81"/>
      <c r="F11" s="81"/>
      <c r="G11" s="81"/>
      <c r="H11" s="81"/>
      <c r="I11" s="81"/>
      <c r="J11" s="81"/>
      <c r="K11" s="81"/>
      <c r="L11" s="81"/>
      <c r="M11" s="82" t="s">
        <v>167</v>
      </c>
      <c r="N11" s="82" t="s">
        <v>168</v>
      </c>
      <c r="O11" s="82" t="s">
        <v>169</v>
      </c>
      <c r="P11" s="81"/>
      <c r="Q11" s="81"/>
      <c r="R11" s="81"/>
      <c r="S11" s="81"/>
      <c r="T11" s="81"/>
      <c r="U11" s="82" t="s">
        <v>170</v>
      </c>
      <c r="V11" s="82" t="s">
        <v>171</v>
      </c>
      <c r="W11" s="81"/>
      <c r="X11" s="81"/>
    </row>
    <row r="12" ht="19.5" customHeight="1">
      <c r="A12" s="333"/>
      <c r="B12" s="333"/>
      <c r="C12" s="333"/>
      <c r="D12" s="333"/>
      <c r="E12" s="258" t="s">
        <v>714</v>
      </c>
      <c r="F12" s="310" t="s">
        <v>575</v>
      </c>
      <c r="G12" s="260"/>
      <c r="H12" s="260"/>
      <c r="I12" s="260"/>
      <c r="J12" s="260"/>
      <c r="K12" s="260"/>
      <c r="L12" s="260"/>
      <c r="M12" s="260"/>
      <c r="N12" s="260"/>
      <c r="O12" s="260"/>
      <c r="P12" s="260"/>
      <c r="Q12" s="260"/>
      <c r="R12" s="260"/>
      <c r="S12" s="260"/>
      <c r="T12" s="260"/>
      <c r="U12" s="260"/>
      <c r="V12" s="260"/>
      <c r="W12" s="260"/>
      <c r="X12" s="261"/>
      <c r="Y12" s="333"/>
      <c r="Z12" s="333"/>
      <c r="AA12" s="333"/>
      <c r="AB12" s="333"/>
      <c r="AC12" s="333"/>
      <c r="AD12" s="333"/>
    </row>
    <row r="13" ht="19.5" hidden="1" customHeight="1">
      <c r="A13" s="262"/>
      <c r="B13" s="262"/>
      <c r="C13" s="262"/>
      <c r="D13" s="262"/>
      <c r="E13" s="84"/>
      <c r="F13" s="90"/>
      <c r="G13" s="263"/>
      <c r="H13" s="264"/>
      <c r="I13" s="265"/>
      <c r="J13" s="265"/>
      <c r="K13" s="266" t="str">
        <f>+IFERROR(IF(COUNT(H13:J13),ROUND(SUM(H13:J13),0),""),"")</f>
        <v/>
      </c>
      <c r="L13" s="267" t="str">
        <f>+IFERROR(IF(COUNT(K13),ROUND(K13/'Shareholding Pattern'!$L$57*100,2),""),"")</f>
        <v/>
      </c>
      <c r="M13" s="268" t="str">
        <f>IF(H13="","",H13)</f>
        <v/>
      </c>
      <c r="N13" s="269"/>
      <c r="O13" s="223" t="str">
        <f>+IFERROR(IF(COUNT(M13:N13),ROUND(SUM(M13,N13),2),""),"")</f>
        <v/>
      </c>
      <c r="P13" s="267" t="str">
        <f>+IFERROR(IF(COUNT(O13),ROUND(O13/('Shareholding Pattern'!$P$58)*100,2),""),"")</f>
        <v/>
      </c>
      <c r="Q13" s="265"/>
      <c r="R13" s="265"/>
      <c r="S13" s="270" t="str">
        <f>+IFERROR(IF(COUNT(Q13:R13),ROUND(SUM(Q13:R13),0),""),"")</f>
        <v/>
      </c>
      <c r="T13" s="267" t="str">
        <f>+IFERROR(IF(COUNT(K13,S13),ROUND(SUM(S13,K13)/SUM('Shareholding Pattern'!$L$57,'Shareholding Pattern'!$T$57)*100,2),""),"")</f>
        <v/>
      </c>
      <c r="U13" s="265"/>
      <c r="V13" s="267" t="str">
        <f>+IFERROR(IF(COUNT(U13),ROUND(SUM(U13)/SUM(K13)*100,2),""),0)</f>
        <v/>
      </c>
      <c r="W13" s="265"/>
      <c r="X13" s="278"/>
      <c r="Y13" s="262"/>
      <c r="Z13" s="262"/>
      <c r="AA13" s="262"/>
      <c r="AB13" s="262"/>
      <c r="AC13" s="262">
        <f>IF(SUM(H13:W13)&gt;0,1,0)</f>
        <v>0</v>
      </c>
      <c r="AD13" s="262">
        <f>SUM(AC15:AC65535)</f>
        <v>0</v>
      </c>
    </row>
    <row r="14" ht="24.75" customHeight="1">
      <c r="E14" s="272"/>
      <c r="F14" s="273"/>
      <c r="G14" s="328" t="s">
        <v>693</v>
      </c>
      <c r="H14" s="273"/>
      <c r="I14" s="273"/>
      <c r="J14" s="273"/>
      <c r="K14" s="273"/>
      <c r="L14" s="273"/>
      <c r="M14" s="273"/>
      <c r="N14" s="273"/>
      <c r="O14" s="273"/>
      <c r="P14" s="273"/>
      <c r="Q14" s="273"/>
      <c r="R14" s="273"/>
      <c r="S14" s="273"/>
      <c r="T14" s="273"/>
      <c r="U14" s="273"/>
      <c r="V14" s="273"/>
      <c r="W14" s="273"/>
      <c r="X14" s="274"/>
    </row>
    <row r="15" ht="24.75" hidden="1" customHeight="1">
      <c r="E15" s="279"/>
      <c r="F15" s="299"/>
      <c r="G15" s="299"/>
      <c r="H15" s="299"/>
      <c r="I15" s="299"/>
      <c r="J15" s="299"/>
      <c r="K15" s="299"/>
      <c r="L15" s="299"/>
      <c r="M15" s="299"/>
      <c r="N15" s="299"/>
      <c r="O15" s="299"/>
      <c r="P15" s="299"/>
      <c r="Q15" s="299"/>
      <c r="R15" s="299"/>
      <c r="S15" s="299"/>
      <c r="T15" s="299"/>
      <c r="U15" s="299"/>
      <c r="V15" s="299"/>
      <c r="W15" s="274"/>
    </row>
    <row r="16" ht="19.5" customHeight="1">
      <c r="E16" s="309"/>
      <c r="F16" s="325" t="s">
        <v>169</v>
      </c>
      <c r="G16" s="325" t="s">
        <v>169</v>
      </c>
      <c r="H16" s="153" t="str">
        <f t="shared" ref="H16:K16" si="1">+IFERROR(IF(COUNT(H13:H15),ROUND(SUM(H13:H15),0),""),"")</f>
        <v/>
      </c>
      <c r="I16" s="153" t="str">
        <f t="shared" si="1"/>
        <v/>
      </c>
      <c r="J16" s="153" t="str">
        <f t="shared" si="1"/>
        <v/>
      </c>
      <c r="K16" s="153" t="str">
        <f t="shared" si="1"/>
        <v/>
      </c>
      <c r="L16" s="267" t="str">
        <f>+IFERROR(IF(COUNT(K16),ROUND(K16/'Shareholding Pattern'!$L$57*100,2),""),"")</f>
        <v/>
      </c>
      <c r="M16" s="87" t="str">
        <f t="shared" ref="M16:O16" si="2">+IFERROR(IF(COUNT(M13:M15),ROUND(SUM(M13:M15),0),""),"")</f>
        <v/>
      </c>
      <c r="N16" s="87" t="str">
        <f t="shared" si="2"/>
        <v/>
      </c>
      <c r="O16" s="87" t="str">
        <f t="shared" si="2"/>
        <v/>
      </c>
      <c r="P16" s="267" t="str">
        <f>+IFERROR(IF(COUNT(O16),ROUND(O16/('Shareholding Pattern'!$P$58)*100,2),""),"")</f>
        <v/>
      </c>
      <c r="Q16" s="153" t="str">
        <f t="shared" ref="Q16:S16" si="3">+IFERROR(IF(COUNT(Q13:Q15),ROUND(SUM(Q13:Q15),0),""),"")</f>
        <v/>
      </c>
      <c r="R16" s="153" t="str">
        <f t="shared" si="3"/>
        <v/>
      </c>
      <c r="S16" s="153" t="str">
        <f t="shared" si="3"/>
        <v/>
      </c>
      <c r="T16" s="267" t="str">
        <f>+IFERROR(IF(COUNT(K16,S16),ROUND(SUM(S16,K16)/SUM('Shareholding Pattern'!$L$57,'Shareholding Pattern'!$T$57)*100,2),""),"")</f>
        <v/>
      </c>
      <c r="U16" s="153" t="str">
        <f>+IFERROR(IF(COUNT(U13:U15),ROUND(SUM(U13:U15),0),""),"")</f>
        <v/>
      </c>
      <c r="V16" s="267" t="str">
        <f>+IFERROR(IF(COUNT(U16),ROUND(SUM(U16)/SUM(K16)*100,2),""),0)</f>
        <v/>
      </c>
      <c r="W16" s="153" t="str">
        <f>+IFERROR(IF(COUNT(W13:W15),ROUND(SUM(W13:W15),0),""),"")</f>
        <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E9:E11"/>
    <mergeCell ref="F9:F11"/>
    <mergeCell ref="G9:G11"/>
    <mergeCell ref="H9:H11"/>
    <mergeCell ref="I9:I11"/>
    <mergeCell ref="J9:J11"/>
    <mergeCell ref="K9:K11"/>
    <mergeCell ref="W9:W11"/>
    <mergeCell ref="X9:X11"/>
    <mergeCell ref="Q9:Q11"/>
    <mergeCell ref="P10:P11"/>
    <mergeCell ref="L9:L11"/>
    <mergeCell ref="M9:P9"/>
    <mergeCell ref="R9:R11"/>
    <mergeCell ref="S9:S11"/>
    <mergeCell ref="T9:T11"/>
    <mergeCell ref="U9:V10"/>
    <mergeCell ref="M10:O10"/>
  </mergeCells>
  <dataValidations>
    <dataValidation type="custom" allowBlank="1" showInputMessage="1" showErrorMessage="1" prompt="[A-Z][A-Z][A-Z][A-Z][A-Z][0-9][0-9][0-9][0-9][A-Z]_x000a__x000a_In absence of PAN write : ZZZZZ9999Z" sqref="G13">
      <formula1>EQ(LEN(G13),(10))</formula1>
    </dataValidation>
    <dataValidation type="decimal" operator="lessThanOrEqual" allowBlank="1" showErrorMessage="1" sqref="W13">
      <formula1>K13</formula1>
    </dataValidation>
    <dataValidation type="decimal" operator="greaterThanOrEqual" allowBlank="1" showErrorMessage="1" sqref="H13:J13 M13:N13 Q13:R13">
      <formula1>0.0</formula1>
    </dataValidation>
    <dataValidation type="decimal" operator="lessThanOrEqual" allowBlank="1" showErrorMessage="1" sqref="U13">
      <formula1>H13</formula1>
    </dataValidation>
  </dataValidations>
  <hyperlinks>
    <hyperlink display="Total" location="'Shareholding Pattern'!F45" ref="F16"/>
    <hyperlink display="Total" location="'Shareholding Pattern'!F45" ref="G16"/>
  </hyperlink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hidden="1" min="1" max="2" width="2.71"/>
    <col customWidth="1" min="3" max="3" width="2.71"/>
    <col customWidth="1" min="4" max="4" width="6.71"/>
    <col customWidth="1" min="5" max="5" width="72.14"/>
    <col customWidth="1" min="6" max="6" width="14.71"/>
    <col customWidth="1" min="7" max="7" width="18.14"/>
    <col customWidth="1" min="8" max="8" width="17.0"/>
    <col customWidth="1" min="9" max="9" width="17.57"/>
    <col customWidth="1" min="10" max="10" width="4.0"/>
    <col customWidth="1" hidden="1" min="11" max="16" width="2.71"/>
    <col customWidth="1" hidden="1" min="17" max="21" width="10.14"/>
    <col customWidth="1" min="22" max="26" width="8.71"/>
  </cols>
  <sheetData>
    <row r="1" hidden="1">
      <c r="A1" s="32" t="s">
        <v>86</v>
      </c>
      <c r="B1" s="32"/>
      <c r="C1" s="32"/>
      <c r="D1" s="32"/>
      <c r="E1" s="32"/>
      <c r="F1" s="32"/>
      <c r="G1" s="32"/>
      <c r="H1" s="32"/>
      <c r="I1" s="32"/>
      <c r="J1" s="32"/>
      <c r="K1" s="32"/>
      <c r="L1" s="32"/>
      <c r="M1" s="32"/>
      <c r="N1" s="32"/>
      <c r="O1" s="32"/>
      <c r="P1" s="32"/>
      <c r="Q1" s="32"/>
      <c r="R1" s="32"/>
      <c r="S1" s="32"/>
      <c r="T1" s="32" t="s">
        <v>86</v>
      </c>
      <c r="U1" s="32" t="s">
        <v>52</v>
      </c>
      <c r="V1" s="32"/>
      <c r="W1" s="32"/>
      <c r="X1" s="32"/>
      <c r="Y1" s="32"/>
      <c r="Z1" s="32"/>
    </row>
    <row r="2" hidden="1">
      <c r="A2" s="32"/>
      <c r="B2" s="32"/>
      <c r="C2" s="32"/>
      <c r="D2" s="32"/>
      <c r="E2" s="32"/>
      <c r="F2" s="32"/>
      <c r="G2" s="32"/>
      <c r="H2" s="32"/>
      <c r="I2" s="32"/>
      <c r="J2" s="32"/>
      <c r="K2" s="32"/>
      <c r="L2" s="32"/>
      <c r="M2" s="32"/>
      <c r="N2" s="32"/>
      <c r="O2" s="32"/>
      <c r="P2" s="32"/>
      <c r="Q2" s="32"/>
      <c r="R2" s="32"/>
      <c r="S2" s="32"/>
      <c r="T2" s="32"/>
      <c r="U2" s="32" t="s">
        <v>56</v>
      </c>
      <c r="V2" s="32"/>
      <c r="W2" s="32"/>
      <c r="X2" s="32"/>
      <c r="Y2" s="32"/>
      <c r="Z2" s="32"/>
    </row>
    <row r="3" hidden="1">
      <c r="A3" s="32"/>
      <c r="B3" s="32"/>
      <c r="C3" s="32"/>
      <c r="D3" s="32"/>
      <c r="E3" s="32"/>
      <c r="F3" s="32"/>
      <c r="G3" s="32"/>
      <c r="H3" s="32"/>
      <c r="I3" s="32"/>
      <c r="J3" s="32"/>
      <c r="K3" s="32"/>
      <c r="L3" s="32"/>
      <c r="M3" s="32"/>
      <c r="N3" s="32"/>
      <c r="O3" s="32"/>
      <c r="P3" s="32"/>
      <c r="Q3" s="32"/>
      <c r="R3" s="32"/>
      <c r="S3" s="32"/>
      <c r="T3" s="32"/>
      <c r="U3" s="32"/>
      <c r="V3" s="32"/>
      <c r="W3" s="32"/>
      <c r="X3" s="32"/>
      <c r="Y3" s="32"/>
      <c r="Z3" s="32"/>
    </row>
    <row r="4" hidden="1">
      <c r="A4" s="32"/>
      <c r="B4" s="32"/>
      <c r="C4" s="32"/>
      <c r="D4" s="32"/>
      <c r="E4" s="32"/>
      <c r="F4" s="32"/>
      <c r="G4" s="32"/>
      <c r="H4" s="32"/>
      <c r="I4" s="32"/>
      <c r="J4" s="32"/>
      <c r="K4" s="32"/>
      <c r="L4" s="32"/>
      <c r="M4" s="32"/>
      <c r="N4" s="32"/>
      <c r="O4" s="32"/>
      <c r="P4" s="32"/>
      <c r="Q4" s="32"/>
      <c r="R4" s="32"/>
      <c r="S4" s="32"/>
      <c r="T4" s="32"/>
      <c r="U4" s="32"/>
      <c r="V4" s="32"/>
      <c r="W4" s="32"/>
      <c r="X4" s="32"/>
      <c r="Y4" s="32"/>
      <c r="Z4" s="32"/>
    </row>
    <row r="5" hidden="1">
      <c r="A5" s="32"/>
      <c r="B5" s="32"/>
      <c r="C5" s="32"/>
      <c r="D5" s="32"/>
      <c r="E5" s="32"/>
      <c r="F5" s="32"/>
      <c r="G5" s="32"/>
      <c r="H5" s="32"/>
      <c r="I5" s="32"/>
      <c r="J5" s="32"/>
      <c r="K5" s="32"/>
      <c r="L5" s="32"/>
      <c r="M5" s="32"/>
      <c r="N5" s="32"/>
      <c r="O5" s="32"/>
      <c r="P5" s="32"/>
      <c r="Q5" s="32"/>
      <c r="R5" s="32"/>
      <c r="S5" s="32"/>
      <c r="T5" s="32"/>
      <c r="U5" s="32"/>
      <c r="V5" s="32"/>
      <c r="W5" s="32"/>
      <c r="X5" s="32"/>
      <c r="Y5" s="32"/>
      <c r="Z5" s="32"/>
    </row>
    <row r="6" hidden="1">
      <c r="A6" s="32"/>
      <c r="B6" s="32"/>
      <c r="C6" s="32"/>
      <c r="D6" s="32"/>
      <c r="E6" s="32"/>
      <c r="F6" s="32"/>
      <c r="G6" s="32"/>
      <c r="H6" s="32"/>
      <c r="I6" s="32"/>
      <c r="J6" s="32"/>
      <c r="K6" s="32"/>
      <c r="L6" s="32"/>
      <c r="M6" s="32"/>
      <c r="N6" s="32"/>
      <c r="O6" s="32"/>
      <c r="P6" s="32"/>
      <c r="Q6" s="32"/>
      <c r="R6" s="32"/>
      <c r="S6" s="32"/>
      <c r="T6" s="32"/>
      <c r="U6" s="32"/>
      <c r="V6" s="32"/>
      <c r="W6" s="32"/>
      <c r="X6" s="32"/>
      <c r="Y6" s="32"/>
      <c r="Z6" s="32"/>
    </row>
    <row r="7" ht="30.0" customHeight="1">
      <c r="A7" s="32"/>
      <c r="B7" s="32"/>
      <c r="C7" s="32"/>
      <c r="D7" s="32"/>
      <c r="E7" s="32"/>
      <c r="F7" s="32"/>
      <c r="G7" s="32"/>
      <c r="H7" s="32"/>
      <c r="I7" s="32"/>
      <c r="J7" s="32"/>
      <c r="K7" s="32"/>
      <c r="L7" s="32"/>
      <c r="M7" s="32"/>
      <c r="N7" s="32"/>
      <c r="O7" s="32"/>
      <c r="P7" s="32"/>
      <c r="Q7" s="32"/>
      <c r="R7" s="32"/>
      <c r="S7" s="32"/>
      <c r="T7" s="32"/>
      <c r="U7" s="32"/>
      <c r="V7" s="32"/>
      <c r="W7" s="32"/>
      <c r="X7" s="32"/>
      <c r="Y7" s="32"/>
      <c r="Z7" s="32"/>
    </row>
    <row r="8" ht="30.0" customHeight="1">
      <c r="A8" s="32"/>
      <c r="B8" s="32"/>
      <c r="C8" s="32"/>
      <c r="D8" s="47" t="s">
        <v>87</v>
      </c>
      <c r="E8" s="47" t="s">
        <v>88</v>
      </c>
      <c r="F8" s="48" t="s">
        <v>89</v>
      </c>
      <c r="G8" s="49" t="s">
        <v>90</v>
      </c>
      <c r="H8" s="49" t="s">
        <v>91</v>
      </c>
      <c r="I8" s="49" t="s">
        <v>92</v>
      </c>
      <c r="J8" s="32"/>
      <c r="K8" s="32"/>
      <c r="L8" s="32"/>
      <c r="M8" s="32"/>
      <c r="N8" s="32"/>
      <c r="O8" s="32"/>
      <c r="P8" s="32"/>
      <c r="Q8" s="32"/>
      <c r="R8" s="32"/>
      <c r="S8" s="32"/>
      <c r="T8" s="32"/>
      <c r="U8" s="32"/>
      <c r="V8" s="32"/>
      <c r="W8" s="32"/>
      <c r="X8" s="32"/>
      <c r="Y8" s="32"/>
      <c r="Z8" s="32"/>
    </row>
    <row r="9" ht="19.5" customHeight="1">
      <c r="A9" s="32"/>
      <c r="B9" s="32"/>
      <c r="C9" s="32"/>
      <c r="D9" s="50">
        <v>1.0</v>
      </c>
      <c r="E9" s="51" t="s">
        <v>93</v>
      </c>
      <c r="F9" s="52" t="s">
        <v>56</v>
      </c>
      <c r="G9" s="53" t="s">
        <v>56</v>
      </c>
      <c r="H9" s="53" t="s">
        <v>56</v>
      </c>
      <c r="I9" s="53" t="s">
        <v>56</v>
      </c>
      <c r="J9" s="32"/>
      <c r="K9" s="32"/>
      <c r="L9" s="32"/>
      <c r="M9" s="32">
        <v>1.0</v>
      </c>
      <c r="N9" s="32">
        <v>1.0</v>
      </c>
      <c r="O9" s="32">
        <v>1.0</v>
      </c>
      <c r="P9" s="32">
        <v>1.0</v>
      </c>
      <c r="Q9" s="32"/>
      <c r="R9" s="32" t="s">
        <v>94</v>
      </c>
      <c r="S9" s="32" t="s">
        <v>95</v>
      </c>
      <c r="T9" s="32" t="s">
        <v>96</v>
      </c>
      <c r="U9" s="32" t="s">
        <v>97</v>
      </c>
      <c r="V9" s="32"/>
      <c r="W9" s="32"/>
      <c r="X9" s="32"/>
      <c r="Y9" s="32"/>
      <c r="Z9" s="32"/>
    </row>
    <row r="10" ht="19.5" customHeight="1">
      <c r="A10" s="32"/>
      <c r="B10" s="32"/>
      <c r="C10" s="32"/>
      <c r="D10" s="54">
        <v>2.0</v>
      </c>
      <c r="E10" s="39" t="s">
        <v>98</v>
      </c>
      <c r="F10" s="36" t="s">
        <v>56</v>
      </c>
      <c r="G10" s="55" t="s">
        <v>56</v>
      </c>
      <c r="H10" s="55" t="s">
        <v>56</v>
      </c>
      <c r="I10" s="55" t="s">
        <v>56</v>
      </c>
      <c r="J10" s="32"/>
      <c r="K10" s="32"/>
      <c r="L10" s="32"/>
      <c r="M10" s="32">
        <v>1.0</v>
      </c>
      <c r="N10" s="32">
        <v>1.0</v>
      </c>
      <c r="O10" s="32">
        <v>1.0</v>
      </c>
      <c r="P10" s="32">
        <v>1.0</v>
      </c>
      <c r="Q10" s="32"/>
      <c r="R10" s="32" t="s">
        <v>99</v>
      </c>
      <c r="S10" s="32" t="s">
        <v>100</v>
      </c>
      <c r="T10" s="32" t="s">
        <v>101</v>
      </c>
      <c r="U10" s="32" t="s">
        <v>102</v>
      </c>
      <c r="V10" s="32"/>
      <c r="W10" s="32"/>
      <c r="X10" s="32"/>
      <c r="Y10" s="32"/>
      <c r="Z10" s="32"/>
    </row>
    <row r="11" ht="19.5" customHeight="1">
      <c r="A11" s="32"/>
      <c r="B11" s="32"/>
      <c r="C11" s="32"/>
      <c r="D11" s="54">
        <v>3.0</v>
      </c>
      <c r="E11" s="39" t="s">
        <v>103</v>
      </c>
      <c r="F11" s="36" t="s">
        <v>56</v>
      </c>
      <c r="G11" s="55" t="s">
        <v>56</v>
      </c>
      <c r="H11" s="55" t="s">
        <v>56</v>
      </c>
      <c r="I11" s="55" t="s">
        <v>56</v>
      </c>
      <c r="J11" s="32"/>
      <c r="K11" s="32"/>
      <c r="L11" s="32"/>
      <c r="M11" s="32">
        <v>1.0</v>
      </c>
      <c r="N11" s="32">
        <v>1.0</v>
      </c>
      <c r="O11" s="32">
        <v>1.0</v>
      </c>
      <c r="P11" s="32">
        <v>1.0</v>
      </c>
      <c r="Q11" s="32"/>
      <c r="R11" s="32" t="s">
        <v>104</v>
      </c>
      <c r="S11" s="32" t="s">
        <v>105</v>
      </c>
      <c r="T11" s="32" t="s">
        <v>106</v>
      </c>
      <c r="U11" s="32" t="s">
        <v>107</v>
      </c>
      <c r="V11" s="32"/>
      <c r="W11" s="32"/>
      <c r="X11" s="32"/>
      <c r="Y11" s="32"/>
      <c r="Z11" s="32"/>
    </row>
    <row r="12">
      <c r="A12" s="32"/>
      <c r="B12" s="32"/>
      <c r="C12" s="32"/>
      <c r="D12" s="54">
        <v>4.0</v>
      </c>
      <c r="E12" s="39" t="s">
        <v>108</v>
      </c>
      <c r="F12" s="36" t="s">
        <v>56</v>
      </c>
      <c r="G12" s="55" t="s">
        <v>56</v>
      </c>
      <c r="H12" s="55" t="s">
        <v>56</v>
      </c>
      <c r="I12" s="55" t="s">
        <v>56</v>
      </c>
      <c r="J12" s="32"/>
      <c r="K12" s="32"/>
      <c r="L12" s="32"/>
      <c r="M12" s="32">
        <v>1.0</v>
      </c>
      <c r="N12" s="32">
        <v>1.0</v>
      </c>
      <c r="O12" s="32">
        <v>1.0</v>
      </c>
      <c r="P12" s="32">
        <v>1.0</v>
      </c>
      <c r="Q12" s="32"/>
      <c r="R12" s="32" t="s">
        <v>109</v>
      </c>
      <c r="S12" s="32" t="s">
        <v>110</v>
      </c>
      <c r="T12" s="32" t="s">
        <v>111</v>
      </c>
      <c r="U12" s="32" t="s">
        <v>112</v>
      </c>
      <c r="V12" s="32"/>
      <c r="W12" s="32"/>
      <c r="X12" s="32"/>
      <c r="Y12" s="32"/>
      <c r="Z12" s="32"/>
    </row>
    <row r="13" ht="21.75" customHeight="1">
      <c r="A13" s="32"/>
      <c r="B13" s="32"/>
      <c r="C13" s="32"/>
      <c r="D13" s="54">
        <v>5.0</v>
      </c>
      <c r="E13" s="39" t="s">
        <v>113</v>
      </c>
      <c r="F13" s="36" t="s">
        <v>56</v>
      </c>
      <c r="G13" s="55" t="s">
        <v>56</v>
      </c>
      <c r="H13" s="56" t="s">
        <v>56</v>
      </c>
      <c r="I13" s="56" t="s">
        <v>56</v>
      </c>
      <c r="J13" s="32"/>
      <c r="K13" s="32"/>
      <c r="L13" s="32"/>
      <c r="M13" s="32">
        <v>1.0</v>
      </c>
      <c r="N13" s="32">
        <v>1.0</v>
      </c>
      <c r="O13" s="32">
        <v>1.0</v>
      </c>
      <c r="P13" s="32">
        <v>1.0</v>
      </c>
      <c r="Q13" s="32"/>
      <c r="R13" s="32" t="s">
        <v>114</v>
      </c>
      <c r="S13" s="32" t="s">
        <v>115</v>
      </c>
      <c r="T13" s="32" t="s">
        <v>116</v>
      </c>
      <c r="U13" s="32" t="s">
        <v>117</v>
      </c>
      <c r="V13" s="32"/>
      <c r="W13" s="32"/>
      <c r="X13" s="32"/>
      <c r="Y13" s="32"/>
      <c r="Z13" s="32"/>
    </row>
    <row r="14" ht="19.5" customHeight="1">
      <c r="A14" s="32"/>
      <c r="B14" s="32"/>
      <c r="C14" s="32"/>
      <c r="D14" s="57">
        <v>6.0</v>
      </c>
      <c r="E14" s="58" t="s">
        <v>118</v>
      </c>
      <c r="F14" s="59" t="s">
        <v>56</v>
      </c>
      <c r="G14" s="60" t="s">
        <v>56</v>
      </c>
      <c r="H14" s="61"/>
      <c r="I14" s="62"/>
      <c r="J14" s="41"/>
      <c r="K14" s="41"/>
      <c r="L14" s="41"/>
      <c r="M14" s="41">
        <v>1.0</v>
      </c>
      <c r="N14" s="41">
        <v>1.0</v>
      </c>
      <c r="O14" s="41">
        <v>0.0</v>
      </c>
      <c r="P14" s="41">
        <v>0.0</v>
      </c>
      <c r="Q14" s="41"/>
      <c r="R14" s="41" t="s">
        <v>119</v>
      </c>
      <c r="S14" s="41" t="s">
        <v>120</v>
      </c>
      <c r="T14" s="41" t="s">
        <v>121</v>
      </c>
      <c r="U14" s="41" t="s">
        <v>122</v>
      </c>
      <c r="V14" s="41"/>
      <c r="W14" s="41"/>
      <c r="X14" s="41"/>
      <c r="Y14" s="41"/>
      <c r="Z14" s="41"/>
    </row>
    <row r="15" ht="19.5" customHeight="1">
      <c r="A15" s="32"/>
      <c r="B15" s="32"/>
      <c r="C15" s="32"/>
      <c r="D15" s="57">
        <v>7.0</v>
      </c>
      <c r="E15" s="39" t="s">
        <v>123</v>
      </c>
      <c r="F15" s="63" t="s">
        <v>56</v>
      </c>
      <c r="G15" s="64" t="s">
        <v>56</v>
      </c>
      <c r="H15" s="65" t="s">
        <v>56</v>
      </c>
      <c r="I15" s="65" t="s">
        <v>56</v>
      </c>
      <c r="J15" s="41"/>
      <c r="K15" s="41"/>
      <c r="L15" s="41"/>
      <c r="M15" s="41">
        <v>1.0</v>
      </c>
      <c r="N15" s="41">
        <v>1.0</v>
      </c>
      <c r="O15" s="41">
        <v>1.0</v>
      </c>
      <c r="P15" s="41">
        <v>1.0</v>
      </c>
      <c r="Q15" s="41"/>
      <c r="R15" s="41" t="s">
        <v>124</v>
      </c>
      <c r="S15" s="41" t="s">
        <v>125</v>
      </c>
      <c r="T15" s="41" t="s">
        <v>126</v>
      </c>
      <c r="U15" s="41" t="s">
        <v>127</v>
      </c>
      <c r="V15" s="41"/>
      <c r="W15" s="41"/>
      <c r="X15" s="41"/>
      <c r="Y15" s="41"/>
      <c r="Z15" s="41"/>
    </row>
    <row r="16" ht="21.0" customHeight="1">
      <c r="A16" s="32"/>
      <c r="B16" s="32"/>
      <c r="C16" s="32"/>
      <c r="D16" s="66">
        <v>8.0</v>
      </c>
      <c r="E16" s="67" t="s">
        <v>128</v>
      </c>
      <c r="F16" s="68" t="s">
        <v>56</v>
      </c>
      <c r="G16" s="69"/>
      <c r="H16" s="3"/>
      <c r="I16" s="4"/>
      <c r="J16" s="32"/>
      <c r="K16" s="32"/>
      <c r="L16" s="32"/>
      <c r="M16" s="32"/>
      <c r="N16" s="32"/>
      <c r="O16" s="32"/>
      <c r="P16" s="32"/>
      <c r="Q16" s="32"/>
      <c r="R16" s="38" t="s">
        <v>128</v>
      </c>
      <c r="S16" s="32"/>
      <c r="T16" s="32"/>
      <c r="U16" s="32"/>
      <c r="V16" s="32"/>
      <c r="W16" s="32"/>
      <c r="X16" s="32"/>
      <c r="Y16" s="32"/>
      <c r="Z16" s="32"/>
    </row>
    <row r="17">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row>
    <row r="18">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row>
    <row r="19">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row>
    <row r="20">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row>
    <row r="21" ht="15.75" customHeight="1">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ht="15.75" customHeight="1">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row r="23" ht="15.75" customHeight="1">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row r="24" ht="15.75" customHeight="1">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row>
    <row r="25" ht="15.75" customHeight="1">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ht="15.75" customHeight="1">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ht="15.75"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ht="15.75" customHeight="1">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ht="15.75" customHeight="1">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ht="15.75"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ht="15.75" customHeight="1">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ht="15.75" customHeight="1">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row>
    <row r="33" ht="15.75" customHeight="1">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ht="15.75" customHeight="1">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ht="15.75" customHeight="1">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ht="15.75" customHeight="1">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ht="15.75" customHeight="1">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ht="15.75" customHeight="1">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ht="15.75" customHeight="1">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ht="15.75" customHeight="1">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ht="15.75" customHeight="1">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ht="15.75" customHeight="1">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ht="15.75" customHeight="1">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ht="15.75" customHeight="1">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ht="15.75" customHeight="1">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ht="15.75" customHeight="1">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ht="15.75" customHeight="1">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ht="15.75" customHeight="1">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ht="15.75" customHeight="1">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ht="15.75" customHeight="1">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ht="15.75" customHeight="1">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ht="15.75" customHeight="1">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ht="15.75" customHeight="1">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ht="15.75" customHeight="1">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ht="15.75" customHeight="1">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ht="15.75" customHeight="1">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ht="15.75" customHeight="1">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ht="15.75" customHeight="1">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ht="15.75" customHeight="1">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ht="15.75" customHeight="1">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ht="15.75" customHeight="1">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ht="15.75" customHeight="1">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ht="15.75" customHeight="1">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ht="15.75" customHeight="1">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ht="15.75" customHeight="1">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ht="15.75" customHeight="1">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ht="15.75" customHeight="1">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ht="15.75" customHeight="1">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ht="15.75" customHeight="1">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ht="15.75" customHeight="1">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ht="15.75" customHeight="1">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ht="15.75" customHeight="1">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ht="15.75" customHeight="1">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ht="15.75" customHeight="1">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ht="15.75" customHeight="1">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ht="15.75" customHeight="1">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ht="15.75" customHeight="1">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ht="15.75" customHeight="1">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ht="15.75" customHeight="1">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ht="15.75" customHeight="1">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ht="15.75" customHeight="1">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ht="15.75" customHeight="1">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ht="15.75" customHeight="1">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ht="15.75" customHeight="1">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ht="15.75" customHeight="1">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ht="15.75" customHeight="1">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ht="15.75" customHeight="1">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ht="15.75" customHeight="1">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row>
    <row r="89" ht="15.75" customHeight="1">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ht="15.75" customHeight="1">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row>
    <row r="91" ht="15.75" customHeight="1">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row>
    <row r="92" ht="15.75" customHeight="1">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row>
    <row r="93" ht="15.75" customHeight="1">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row>
    <row r="94" ht="15.75" customHeight="1">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row>
    <row r="95" ht="15.75" customHeight="1">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row>
    <row r="96" ht="15.75" customHeight="1">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ht="15.75" customHeight="1">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row>
    <row r="98" ht="15.75" customHeight="1">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row>
    <row r="99" ht="15.75" customHeight="1">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ht="15.75" customHeight="1">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ht="15.75" customHeight="1">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ht="15.75" customHeight="1">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ht="15.75" customHeight="1">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ht="15.75" customHeight="1">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ht="15.75" customHeight="1">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ht="15.75" customHeight="1">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ht="15.75" customHeight="1">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ht="15.75" customHeight="1">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ht="15.75" customHeight="1">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ht="15.75" customHeight="1">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ht="15.75" customHeight="1">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ht="15.75" customHeight="1">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ht="15.75" customHeight="1">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ht="15.75" customHeight="1">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ht="15.75" customHeight="1">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ht="15.75" customHeight="1">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ht="15.75" customHeight="1">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ht="15.75" customHeight="1">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ht="15.75" customHeight="1">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ht="15.75" customHeight="1">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ht="15.75" customHeight="1">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ht="15.75" customHeight="1">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ht="15.75" customHeight="1">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ht="15.75" customHeight="1">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row>
    <row r="125" ht="15.75" customHeight="1">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ht="15.75" customHeight="1">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ht="15.75" customHeight="1">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row>
    <row r="128" ht="15.75" customHeight="1">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ht="15.75" customHeight="1">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ht="15.75" customHeight="1">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ht="15.75" customHeight="1">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row>
    <row r="132" ht="15.75" customHeight="1">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ht="15.75" customHeight="1">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ht="15.75" customHeight="1">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ht="15.75" customHeight="1">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ht="15.75" customHeight="1">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ht="15.75" customHeight="1">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ht="15.75" customHeight="1">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ht="15.75" customHeight="1">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ht="15.75" customHeight="1">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ht="15.75" customHeight="1">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ht="15.75" customHeight="1">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ht="15.75" customHeight="1">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ht="15.75" customHeight="1">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ht="15.75" customHeight="1">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ht="15.75" customHeight="1">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ht="15.75" customHeight="1">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row>
    <row r="148" ht="15.75" customHeight="1">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ht="15.75" customHeight="1">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ht="15.75" customHeight="1">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row>
    <row r="151" ht="15.75" customHeight="1">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ht="15.75" customHeight="1">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ht="15.75" customHeight="1">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ht="15.75" customHeight="1">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ht="15.75" customHeight="1">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ht="15.75" customHeight="1">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ht="15.75" customHeight="1">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row r="158" ht="15.75" customHeight="1">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ht="15.75" customHeight="1">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row>
    <row r="160" ht="15.75" customHeight="1">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ht="15.75" customHeight="1">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ht="15.75" customHeight="1">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row>
    <row r="163" ht="15.75" customHeight="1">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ht="15.75" customHeight="1">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row>
    <row r="165" ht="15.75" customHeight="1">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ht="15.75" customHeight="1">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row>
    <row r="167" ht="15.75" customHeight="1">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ht="15.75" customHeight="1">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row>
    <row r="169" ht="15.75" customHeight="1">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ht="15.75" customHeight="1">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ht="15.75" customHeight="1">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ht="15.75" customHeight="1">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ht="15.75" customHeight="1">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row>
    <row r="174" ht="15.75" customHeight="1">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row>
    <row r="175" ht="15.75" customHeight="1">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row>
    <row r="176" ht="15.75" customHeight="1">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row>
    <row r="177" ht="15.75" customHeight="1">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ht="15.75" customHeight="1">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ht="15.75" customHeight="1">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row>
    <row r="180" ht="15.75" customHeight="1">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row>
    <row r="181" ht="15.75" customHeight="1">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row>
    <row r="182" ht="15.75" customHeight="1">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row r="183" ht="15.75" customHeight="1">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row>
    <row r="184" ht="15.75" customHeight="1">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ht="15.75" customHeight="1">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row>
    <row r="186" ht="15.75" customHeight="1">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row>
    <row r="187" ht="15.75" customHeight="1">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ht="15.75" customHeight="1">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ht="15.75" customHeight="1">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ht="15.75" customHeight="1">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ht="15.75" customHeight="1">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ht="15.75" customHeight="1">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row>
    <row r="193" ht="15.75" customHeight="1">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row>
    <row r="194" ht="15.75" customHeight="1">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row>
    <row r="195" ht="15.75" customHeight="1">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row>
    <row r="196" ht="15.75" customHeight="1">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ht="15.75" customHeight="1">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row>
    <row r="198" ht="15.75" customHeight="1">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row>
    <row r="199" ht="15.75" customHeight="1">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row>
    <row r="200" ht="15.75" customHeight="1">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row>
    <row r="201" ht="15.75" customHeight="1">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ht="15.75" customHeight="1">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row>
    <row r="203" ht="15.75" customHeight="1">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ht="15.75" customHeight="1">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row>
    <row r="205" ht="15.75" customHeight="1">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ht="15.75" customHeight="1">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row>
    <row r="207" ht="15.75" customHeight="1">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ht="15.75" customHeight="1">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row>
    <row r="209" ht="15.75" customHeight="1">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ht="15.75" customHeight="1">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row>
    <row r="211" ht="15.75" customHeight="1">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ht="15.75" customHeight="1">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row>
    <row r="213" ht="15.75" customHeight="1">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row>
    <row r="214" ht="15.75" customHeight="1">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row>
    <row r="215" ht="15.75" customHeight="1">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row>
    <row r="216" ht="15.75" customHeight="1">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row>
    <row r="217" ht="15.75" customHeight="1">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row>
    <row r="218" ht="15.75" customHeight="1">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row>
    <row r="219" ht="15.75" customHeight="1">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row>
    <row r="220" ht="15.75" customHeight="1">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row>
    <row r="221" ht="15.75" customHeight="1">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row>
    <row r="222" ht="15.75" customHeight="1">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row>
    <row r="223" ht="15.75" customHeight="1">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row>
    <row r="224" ht="15.75" customHeight="1">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row>
    <row r="225" ht="15.75" customHeight="1">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row>
    <row r="226" ht="15.75" customHeight="1">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row>
    <row r="227" ht="15.75" customHeight="1">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ht="15.75" customHeight="1">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row>
    <row r="229" ht="15.75" customHeight="1">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row>
    <row r="230" ht="15.75" customHeight="1">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ht="15.75" customHeight="1">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row>
    <row r="232" ht="15.75" customHeight="1">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ht="15.75" customHeight="1">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row>
    <row r="234" ht="15.75" customHeight="1">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row>
    <row r="235" ht="15.75" customHeight="1">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row>
    <row r="236" ht="15.75" customHeight="1">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ht="15.75" customHeight="1">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row>
    <row r="238" ht="15.75" customHeight="1">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ht="15.75" customHeight="1">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row>
    <row r="240" ht="15.75" customHeight="1">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ht="15.75" customHeight="1">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ht="15.75" customHeight="1">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ht="15.75" customHeight="1">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ht="15.75" customHeight="1">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ht="15.75" customHeight="1">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ht="15.75" customHeight="1">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ht="15.75" customHeight="1">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ht="15.75" customHeight="1">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ht="15.75" customHeight="1">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ht="15.75" customHeight="1">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ht="15.75" customHeight="1">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ht="15.75" customHeight="1">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ht="15.75" customHeight="1">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ht="15.75" customHeight="1">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ht="15.75" customHeight="1">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ht="15.75" customHeight="1">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ht="15.75" customHeight="1">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ht="15.75" customHeight="1">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ht="15.75" customHeight="1">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ht="15.75" customHeight="1">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ht="15.75" customHeight="1">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ht="15.75" customHeight="1">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ht="15.75" customHeight="1">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ht="15.75" customHeight="1">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ht="15.75" customHeight="1">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ht="15.75" customHeight="1">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ht="15.75" customHeight="1">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ht="15.75" customHeight="1">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ht="15.75" customHeight="1">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ht="15.75" customHeight="1">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ht="15.75" customHeight="1">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ht="15.75" customHeight="1">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ht="15.75" customHeight="1">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ht="15.75" customHeight="1">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ht="15.75" customHeight="1">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ht="15.75" customHeight="1">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ht="15.75" customHeight="1">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ht="15.75" customHeight="1">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ht="15.75" customHeight="1">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ht="15.75" customHeight="1">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ht="15.75" customHeight="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ht="15.75" customHeight="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ht="15.75" customHeight="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ht="15.75" customHeight="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ht="15.75" customHeight="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ht="15.75" customHeight="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ht="15.75" customHeight="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ht="15.75" customHeight="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ht="15.75" customHeight="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ht="15.75" customHeight="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ht="15.75" customHeight="1">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ht="15.75" customHeight="1">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ht="15.75" customHeight="1">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ht="15.75" customHeight="1">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ht="15.75" customHeight="1">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ht="15.75" customHeight="1">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ht="15.75" customHeight="1">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ht="15.75" customHeight="1">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ht="15.75" customHeight="1">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ht="15.75" customHeight="1">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ht="15.75" customHeight="1">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ht="15.75" customHeight="1">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ht="15.75" customHeight="1">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ht="15.75" customHeight="1">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ht="15.75" customHeight="1">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ht="15.75" customHeight="1">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ht="15.75" customHeight="1">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ht="15.75" customHeight="1">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ht="15.75" customHeight="1">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ht="15.75" customHeight="1">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ht="15.75" customHeight="1">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ht="15.75" customHeight="1">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ht="15.75" customHeight="1">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ht="15.75" customHeight="1">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ht="15.75" customHeight="1">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ht="15.75" customHeight="1">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ht="15.75" customHeight="1">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ht="15.75" customHeight="1">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ht="15.75" customHeight="1">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ht="15.75" customHeight="1">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ht="15.75" customHeight="1">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ht="15.75" customHeight="1">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ht="15.75" customHeight="1">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ht="15.75" customHeight="1">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ht="15.75" customHeight="1">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ht="15.75" customHeight="1">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ht="15.75" customHeight="1">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ht="15.75" customHeight="1">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ht="15.75" customHeight="1">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ht="15.75" customHeight="1">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ht="15.75" customHeight="1">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ht="15.75" customHeight="1">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ht="15.75" customHeight="1">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ht="15.75" customHeight="1">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ht="15.75" customHeight="1">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ht="15.75" customHeight="1">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ht="15.75" customHeight="1">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ht="15.75" customHeight="1">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ht="15.75" customHeight="1">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ht="15.75" customHeight="1">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ht="15.75" customHeight="1">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ht="15.75" customHeight="1">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ht="15.75" customHeight="1">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ht="15.75" customHeight="1">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ht="15.75" customHeight="1">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ht="15.75" customHeight="1">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ht="15.75" customHeight="1">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ht="15.75" customHeight="1">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ht="15.75" customHeight="1">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ht="15.75" customHeight="1">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ht="15.75" customHeight="1">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ht="15.75" customHeight="1">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ht="15.75" customHeight="1">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ht="15.75" customHeight="1">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ht="15.75" customHeight="1">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ht="15.75" customHeight="1">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ht="15.75" customHeight="1">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ht="15.75" customHeight="1">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ht="15.75" customHeight="1">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ht="15.75" customHeight="1">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ht="15.75" customHeight="1">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ht="15.75" customHeight="1">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ht="15.75" customHeight="1">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ht="15.75" customHeight="1">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ht="15.75" customHeight="1">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ht="15.75" customHeight="1">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ht="15.75" customHeight="1">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ht="15.75" customHeight="1">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ht="15.75" customHeight="1">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ht="15.75" customHeight="1">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ht="15.75" customHeight="1">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ht="15.75" customHeight="1">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ht="15.75" customHeight="1">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ht="15.75" customHeight="1">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ht="15.75" customHeight="1">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ht="15.75" customHeight="1">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ht="15.75" customHeight="1">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ht="15.75" customHeight="1">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ht="15.75" customHeight="1">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ht="15.75" customHeight="1">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ht="15.75" customHeight="1">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ht="15.75" customHeight="1">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ht="15.75" customHeight="1">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ht="15.75" customHeight="1">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ht="15.75" customHeight="1">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ht="15.75" customHeight="1">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ht="15.75" customHeight="1">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ht="15.75" customHeight="1">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ht="15.75" customHeight="1">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ht="15.75" customHeight="1">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ht="15.75" customHeight="1">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ht="15.75" customHeight="1">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ht="15.75" customHeight="1">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ht="15.75" customHeight="1">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ht="15.75" customHeight="1">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ht="15.75" customHeight="1">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ht="15.75" customHeight="1">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ht="15.75" customHeight="1">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ht="15.75" customHeight="1">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ht="15.75" customHeight="1">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ht="15.75" customHeight="1">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ht="15.75" customHeight="1">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ht="15.75" customHeight="1">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ht="15.75" customHeight="1">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ht="15.75" customHeight="1">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ht="15.75" customHeight="1">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ht="15.75" customHeight="1">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ht="15.75" customHeight="1">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ht="15.75" customHeight="1">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ht="15.75" customHeight="1">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ht="15.75" customHeight="1">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ht="15.75" customHeight="1">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ht="15.75" customHeight="1">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ht="15.75" customHeight="1">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ht="15.75" customHeight="1">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ht="15.75" customHeight="1">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ht="15.75" customHeight="1">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ht="15.75" customHeight="1">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ht="15.75" customHeight="1">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ht="15.75" customHeight="1">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ht="15.75" customHeight="1">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ht="15.75" customHeight="1">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ht="15.75" customHeight="1">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ht="15.75" customHeight="1">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ht="15.75" customHeight="1">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ht="15.75" customHeight="1">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ht="15.75" customHeight="1">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ht="15.75" customHeight="1">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ht="15.75" customHeight="1">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ht="15.75" customHeight="1">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ht="15.75" customHeight="1">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ht="15.75" customHeight="1">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ht="15.75" customHeight="1">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ht="15.75" customHeight="1">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ht="15.75" customHeight="1">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ht="15.75" customHeight="1">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ht="15.75" customHeight="1">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ht="15.75" customHeight="1">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ht="15.75" customHeight="1">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ht="15.75" customHeight="1">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ht="15.75" customHeight="1">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ht="15.75" customHeight="1">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ht="15.75" customHeight="1">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ht="15.75" customHeight="1">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ht="15.75" customHeight="1">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ht="15.75" customHeight="1">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ht="15.75" customHeight="1">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ht="15.75" customHeight="1">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ht="15.75" customHeight="1">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ht="15.75" customHeight="1">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ht="15.75" customHeight="1">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ht="15.75" customHeight="1">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ht="15.75" customHeight="1">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ht="15.75" customHeight="1">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ht="15.75" customHeight="1">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ht="15.75" customHeight="1">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ht="15.75" customHeight="1">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ht="15.75" customHeight="1">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ht="15.75" customHeight="1">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ht="15.75" customHeight="1">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ht="15.75" customHeight="1">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ht="15.75" customHeight="1">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ht="15.75" customHeight="1">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ht="15.75" customHeight="1">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ht="15.75" customHeight="1">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ht="15.75" customHeight="1">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ht="15.75" customHeight="1">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ht="15.75" customHeight="1">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ht="15.75" customHeight="1">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ht="15.75" customHeight="1">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ht="15.75" customHeight="1">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ht="15.75" customHeight="1">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ht="15.75" customHeight="1">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ht="15.75" customHeight="1">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ht="15.75" customHeight="1">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ht="15.75" customHeight="1">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ht="15.75" customHeight="1">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ht="15.75" customHeight="1">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ht="15.75" customHeight="1">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ht="15.75" customHeight="1">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ht="15.75" customHeight="1">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ht="15.75" customHeight="1">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ht="15.75" customHeight="1">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ht="15.75" customHeight="1">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ht="15.75" customHeight="1">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ht="15.75" customHeight="1">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ht="15.75" customHeight="1">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ht="15.75" customHeight="1">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ht="15.75" customHeight="1">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ht="15.75" customHeight="1">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ht="15.75" customHeight="1">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ht="15.75" customHeight="1">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ht="15.75" customHeight="1">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ht="15.75" customHeight="1">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ht="15.75" customHeight="1">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ht="15.75" customHeight="1">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ht="15.75" customHeight="1">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ht="15.75" customHeight="1">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ht="15.75" customHeight="1">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ht="15.75" customHeight="1">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ht="15.75" customHeight="1">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ht="15.75" customHeight="1">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ht="15.75" customHeight="1">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ht="15.75" customHeight="1">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ht="15.75" customHeight="1">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ht="15.75" customHeight="1">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ht="15.75" customHeight="1">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ht="15.75" customHeight="1">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ht="15.75" customHeight="1">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ht="15.75" customHeight="1">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ht="15.75" customHeight="1">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ht="15.75" customHeight="1">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ht="15.75" customHeight="1">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ht="15.75" customHeight="1">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ht="15.75" customHeight="1">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ht="15.75" customHeight="1">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ht="15.75" customHeight="1">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ht="15.75" customHeight="1">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ht="15.75" customHeight="1">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ht="15.75" customHeight="1">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ht="15.75" customHeight="1">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ht="15.75" customHeight="1">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ht="15.75" customHeight="1">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ht="15.75" customHeight="1">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ht="15.75" customHeight="1">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ht="15.75" customHeight="1">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ht="15.75" customHeight="1">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ht="15.75" customHeight="1">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ht="15.75" customHeight="1">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ht="15.75" customHeight="1">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ht="15.75" customHeight="1">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ht="15.75" customHeight="1">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ht="15.75" customHeight="1">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ht="15.75" customHeight="1">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ht="15.75" customHeight="1">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ht="15.75" customHeight="1">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ht="15.75" customHeight="1">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ht="15.75" customHeight="1">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ht="15.75" customHeight="1">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ht="15.75" customHeight="1">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ht="15.75" customHeight="1">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ht="15.75" customHeight="1">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ht="15.75" customHeight="1">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ht="15.75" customHeight="1">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ht="15.75" customHeight="1">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ht="15.75" customHeight="1">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ht="15.75" customHeight="1">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ht="15.75" customHeight="1">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ht="15.75" customHeight="1">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ht="15.75" customHeight="1">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ht="15.75" customHeight="1">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ht="15.75" customHeight="1">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ht="15.75" customHeight="1">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ht="15.75" customHeight="1">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ht="15.75" customHeight="1">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ht="15.75" customHeight="1">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ht="15.75" customHeight="1">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ht="15.75" customHeight="1">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ht="15.75" customHeight="1">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ht="15.75" customHeight="1">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ht="15.75" customHeight="1">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ht="15.75" customHeight="1">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ht="15.75" customHeight="1">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ht="15.75" customHeight="1">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ht="15.75" customHeight="1">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ht="15.75" customHeight="1">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ht="15.75" customHeight="1">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ht="15.75" customHeight="1">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ht="15.75" customHeight="1">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ht="15.75" customHeight="1">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ht="15.75" customHeight="1">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ht="15.75" customHeight="1">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ht="15.75" customHeight="1">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ht="15.75" customHeight="1">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ht="15.75" customHeight="1">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ht="15.75" customHeight="1">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ht="15.75" customHeight="1">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ht="15.75" customHeight="1">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ht="15.75" customHeight="1">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ht="15.75" customHeight="1">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ht="15.75" customHeight="1">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ht="15.75" customHeight="1">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ht="15.75" customHeight="1">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ht="15.75" customHeight="1">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ht="15.75" customHeight="1">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ht="15.75" customHeight="1">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ht="15.75" customHeight="1">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ht="15.75" customHeight="1">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ht="15.75" customHeight="1">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ht="15.75" customHeight="1">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ht="15.75" customHeight="1">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ht="15.75" customHeight="1">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ht="15.75" customHeight="1">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ht="15.75" customHeight="1">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ht="15.75" customHeight="1">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ht="15.75" customHeight="1">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ht="15.75" customHeight="1">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ht="15.75" customHeight="1">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ht="15.75" customHeight="1">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ht="15.75" customHeight="1">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ht="15.75" customHeight="1">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ht="15.75" customHeight="1">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ht="15.75" customHeight="1">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ht="15.75" customHeight="1">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ht="15.75" customHeight="1">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ht="15.75" customHeight="1">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ht="15.75" customHeight="1">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ht="15.75" customHeight="1">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ht="15.75" customHeight="1">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ht="15.75" customHeight="1">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ht="15.75" customHeight="1">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ht="15.75" customHeight="1">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ht="15.75" customHeight="1">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ht="15.75" customHeight="1">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ht="15.75" customHeight="1">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ht="15.75" customHeight="1">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ht="15.75" customHeight="1">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ht="15.75" customHeight="1">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ht="15.75" customHeight="1">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ht="15.75" customHeight="1">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ht="15.75" customHeight="1">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ht="15.75" customHeight="1">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ht="15.75" customHeight="1">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ht="15.75" customHeight="1">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ht="15.75" customHeight="1">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ht="15.75" customHeight="1">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ht="15.75" customHeight="1">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ht="15.75" customHeight="1">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ht="15.75" customHeight="1">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ht="15.75" customHeight="1">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ht="15.75" customHeight="1">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ht="15.75" customHeight="1">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ht="15.75" customHeight="1">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ht="15.75" customHeight="1">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ht="15.75" customHeight="1">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ht="15.75" customHeight="1">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ht="15.75" customHeight="1">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ht="15.75" customHeight="1">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ht="15.75" customHeight="1">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ht="15.75" customHeight="1">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ht="15.75" customHeight="1">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ht="15.75" customHeight="1">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ht="15.75" customHeight="1">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ht="15.75" customHeight="1">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ht="15.75" customHeight="1">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ht="15.75" customHeight="1">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ht="15.75" customHeight="1">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ht="15.75" customHeight="1">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ht="15.75" customHeight="1">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ht="15.75" customHeight="1">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ht="15.75" customHeight="1">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ht="15.75" customHeight="1">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ht="15.75" customHeight="1">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ht="15.75" customHeight="1">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ht="15.75" customHeight="1">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ht="15.75" customHeight="1">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ht="15.75" customHeight="1">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ht="15.75" customHeight="1">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ht="15.75" customHeight="1">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ht="15.75" customHeight="1">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ht="15.75" customHeight="1">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ht="15.75" customHeight="1">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ht="15.75" customHeight="1">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ht="15.75" customHeight="1">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ht="15.75" customHeight="1">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ht="15.75" customHeight="1">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ht="15.75" customHeight="1">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ht="15.75" customHeight="1">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ht="15.75" customHeight="1">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ht="15.75" customHeight="1">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ht="15.75" customHeight="1">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ht="15.75" customHeight="1">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ht="15.75" customHeight="1">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ht="15.75" customHeight="1">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ht="15.75" customHeight="1">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ht="15.75" customHeight="1">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ht="15.75" customHeight="1">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ht="15.75" customHeight="1">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ht="15.75" customHeight="1">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ht="15.75" customHeight="1">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ht="15.75" customHeight="1">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ht="15.75" customHeight="1">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ht="15.75" customHeight="1">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ht="15.75" customHeight="1">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ht="15.75" customHeight="1">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ht="15.75" customHeight="1">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ht="15.75" customHeight="1">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ht="15.75" customHeight="1">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ht="15.75" customHeight="1">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ht="15.75" customHeight="1">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ht="15.75" customHeight="1">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ht="15.75" customHeight="1">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ht="15.75" customHeight="1">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ht="15.75" customHeight="1">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ht="15.75" customHeight="1">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ht="15.75" customHeight="1">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ht="15.75" customHeight="1">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ht="15.75" customHeight="1">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ht="15.75" customHeight="1">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ht="15.75" customHeight="1">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ht="15.75" customHeight="1">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ht="15.75" customHeight="1">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ht="15.75" customHeight="1">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ht="15.75" customHeight="1">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ht="15.75" customHeight="1">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ht="15.75" customHeight="1">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ht="15.75" customHeight="1">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ht="15.75" customHeight="1">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ht="15.75" customHeight="1">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ht="15.75" customHeight="1">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ht="15.75" customHeight="1">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ht="15.75" customHeight="1">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ht="15.75" customHeight="1">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ht="15.75" customHeight="1">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ht="15.75" customHeight="1">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ht="15.75" customHeight="1">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ht="15.75" customHeight="1">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ht="15.75" customHeight="1">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ht="15.75" customHeight="1">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ht="15.75" customHeight="1">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ht="15.75" customHeight="1">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ht="15.75" customHeight="1">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ht="15.75" customHeight="1">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ht="15.75" customHeight="1">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ht="15.75" customHeight="1">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ht="15.75" customHeight="1">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ht="15.75" customHeight="1">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ht="15.75" customHeight="1">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ht="15.75" customHeight="1">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ht="15.75" customHeight="1">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ht="15.75" customHeight="1">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ht="15.75" customHeight="1">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ht="15.75" customHeight="1">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ht="15.75" customHeight="1">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ht="15.75" customHeight="1">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ht="15.75" customHeight="1">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ht="15.75" customHeight="1">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ht="15.75" customHeight="1">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ht="15.75" customHeight="1">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ht="15.75" customHeight="1">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ht="15.75" customHeight="1">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ht="15.75" customHeight="1">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ht="15.75" customHeight="1">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ht="15.75" customHeight="1">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ht="15.75" customHeight="1">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ht="15.75" customHeight="1">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ht="15.75" customHeight="1">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ht="15.75" customHeight="1">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ht="15.75" customHeight="1">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ht="15.75" customHeight="1">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ht="15.75" customHeight="1">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ht="15.75" customHeight="1">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ht="15.75" customHeight="1">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ht="15.75" customHeight="1">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ht="15.75" customHeight="1">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ht="15.75" customHeight="1">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ht="15.75" customHeight="1">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ht="15.75" customHeight="1">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ht="15.75" customHeight="1">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ht="15.75" customHeight="1">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ht="15.75" customHeight="1">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ht="15.75" customHeight="1">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ht="15.75" customHeight="1">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ht="15.75" customHeight="1">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ht="15.75" customHeight="1">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ht="15.75" customHeight="1">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ht="15.75" customHeight="1">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ht="15.75" customHeight="1">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ht="15.75" customHeight="1">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ht="15.75" customHeight="1">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ht="15.75" customHeight="1">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ht="15.75" customHeight="1">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ht="15.75" customHeight="1">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ht="15.75" customHeight="1">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ht="15.75" customHeight="1">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ht="15.75" customHeight="1">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ht="15.75" customHeight="1">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ht="15.75" customHeight="1">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ht="15.75" customHeight="1">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ht="15.75" customHeight="1">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ht="15.75" customHeight="1">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ht="15.75" customHeight="1">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ht="15.75" customHeight="1">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ht="15.75" customHeight="1">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ht="15.75" customHeight="1">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ht="15.75" customHeight="1">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ht="15.75" customHeight="1">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ht="15.75" customHeight="1">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ht="15.75" customHeight="1">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ht="15.75" customHeight="1">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ht="15.75" customHeight="1">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ht="15.75" customHeight="1">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ht="15.75" customHeight="1">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ht="15.75" customHeight="1">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ht="15.75" customHeight="1">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ht="15.75" customHeight="1">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ht="15.75" customHeight="1">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ht="15.75" customHeight="1">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ht="15.75" customHeight="1">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ht="15.75" customHeight="1">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ht="15.75" customHeight="1">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ht="15.75" customHeight="1">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ht="15.75" customHeight="1">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ht="15.75" customHeight="1">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ht="15.75" customHeight="1">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ht="15.75" customHeight="1">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ht="15.75" customHeight="1">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ht="15.75" customHeight="1">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ht="15.75" customHeight="1">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ht="15.75" customHeight="1">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ht="15.75" customHeight="1">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ht="15.75" customHeight="1">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ht="15.75" customHeight="1">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ht="15.75" customHeight="1">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ht="15.75" customHeight="1">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ht="15.75" customHeight="1">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ht="15.75" customHeight="1">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ht="15.75" customHeight="1">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ht="15.75" customHeight="1">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ht="15.75" customHeight="1">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ht="15.75" customHeight="1">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ht="15.75" customHeight="1">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ht="15.75" customHeight="1">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ht="15.75" customHeight="1">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ht="15.75" customHeight="1">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ht="15.75" customHeight="1">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ht="15.75" customHeight="1">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ht="15.75" customHeight="1">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ht="15.75" customHeight="1">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ht="15.75" customHeight="1">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ht="15.75" customHeight="1">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ht="15.75" customHeight="1">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ht="15.75" customHeight="1">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ht="15.75" customHeight="1">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ht="15.75" customHeight="1">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ht="15.75" customHeight="1">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ht="15.75" customHeight="1">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ht="15.75" customHeight="1">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ht="15.75" customHeight="1">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ht="15.75" customHeight="1">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ht="15.75" customHeight="1">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ht="15.75" customHeight="1">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ht="15.75" customHeight="1">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ht="15.75" customHeight="1">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ht="15.75" customHeight="1">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ht="15.75" customHeight="1">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ht="15.75" customHeight="1">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ht="15.75" customHeight="1">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ht="15.75" customHeight="1">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ht="15.75" customHeight="1">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ht="15.75" customHeight="1">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ht="15.75" customHeight="1">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ht="15.75" customHeight="1">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ht="15.75" customHeight="1">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ht="15.75" customHeight="1">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ht="15.75" customHeight="1">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ht="15.75" customHeight="1">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ht="15.75" customHeight="1">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ht="15.75" customHeight="1">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ht="15.75" customHeight="1">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ht="15.75" customHeight="1">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ht="15.75" customHeight="1">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ht="15.75" customHeight="1">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ht="15.75" customHeight="1">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ht="15.75" customHeight="1">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ht="15.75" customHeight="1">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ht="15.75" customHeight="1">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ht="15.75" customHeight="1">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ht="15.75" customHeight="1">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ht="15.75" customHeight="1">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ht="15.75" customHeight="1">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ht="15.75" customHeight="1">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ht="15.75" customHeight="1">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ht="15.75" customHeight="1">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ht="15.75" customHeight="1">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ht="15.75" customHeight="1">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ht="15.75" customHeight="1">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ht="15.75" customHeight="1">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ht="15.75" customHeight="1">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ht="15.75" customHeight="1">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ht="15.75" customHeight="1">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ht="15.75" customHeight="1">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ht="15.75" customHeight="1">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ht="15.75" customHeight="1">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ht="15.75" customHeight="1">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ht="15.75" customHeight="1">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ht="15.75" customHeight="1">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ht="15.75" customHeight="1">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ht="15.75" customHeight="1">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ht="15.75" customHeight="1">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ht="15.75" customHeight="1">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ht="15.75" customHeight="1">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ht="15.75" customHeight="1">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ht="15.75" customHeight="1">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ht="15.75" customHeight="1">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ht="15.75" customHeight="1">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ht="15.75" customHeight="1">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ht="15.75" customHeight="1">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ht="15.75" customHeight="1">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ht="15.75" customHeight="1">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ht="15.75" customHeight="1">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ht="15.75" customHeight="1">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ht="15.75" customHeight="1">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ht="15.75" customHeight="1">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ht="15.75" customHeight="1">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ht="15.75" customHeight="1">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ht="15.75" customHeight="1">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ht="15.75" customHeight="1">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ht="15.75" customHeight="1">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ht="15.75" customHeight="1">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ht="15.75" customHeight="1">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ht="15.75" customHeight="1">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ht="15.75" customHeight="1">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ht="15.75" customHeight="1">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ht="15.75" customHeight="1">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ht="15.75" customHeight="1">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ht="15.75" customHeight="1">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ht="15.75" customHeight="1">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ht="15.75" customHeight="1">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ht="15.75" customHeight="1">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ht="15.75" customHeight="1">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ht="15.75" customHeight="1">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ht="15.75" customHeight="1">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ht="15.75" customHeight="1">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ht="15.75" customHeight="1">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ht="15.75" customHeight="1">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ht="15.75" customHeight="1">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ht="15.75" customHeight="1">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ht="15.75" customHeight="1">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ht="15.75" customHeight="1">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ht="15.75" customHeight="1">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ht="15.75" customHeight="1">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ht="15.75" customHeight="1">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ht="15.75" customHeight="1">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ht="15.75" customHeight="1">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ht="15.75" customHeight="1">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ht="15.75" customHeight="1">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ht="15.75" customHeight="1">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ht="15.75" customHeight="1">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ht="15.75" customHeight="1">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ht="15.75" customHeight="1">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ht="15.75" customHeight="1">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ht="15.75" customHeight="1">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ht="15.75" customHeight="1">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ht="15.75" customHeight="1">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ht="15.75" customHeight="1">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ht="15.75" customHeight="1">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ht="15.75" customHeight="1">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ht="15.75" customHeight="1">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ht="15.75" customHeight="1">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ht="15.75" customHeight="1">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ht="15.75" customHeight="1">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ht="15.75" customHeight="1">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ht="15.75" customHeight="1">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ht="15.75" customHeight="1">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ht="15.75" customHeight="1">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ht="15.75" customHeight="1">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ht="15.75" customHeight="1">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ht="15.75" customHeight="1">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ht="15.75" customHeight="1">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ht="15.75" customHeight="1">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ht="15.75" customHeight="1">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ht="15.75" customHeight="1">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ht="15.75" customHeight="1">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ht="15.75" customHeight="1">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ht="15.75" customHeight="1">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ht="15.75" customHeight="1">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ht="15.75" customHeight="1">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ht="15.75" customHeight="1">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ht="15.75" customHeight="1">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ht="15.75" customHeight="1">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ht="15.75" customHeight="1">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ht="15.75" customHeight="1">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ht="15.75" customHeight="1">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ht="15.75" customHeight="1">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ht="15.75" customHeight="1">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ht="15.75" customHeight="1">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ht="15.75" customHeight="1">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ht="15.75" customHeight="1">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ht="15.75" customHeight="1">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ht="15.75" customHeight="1">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ht="15.75" customHeight="1">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ht="15.75" customHeight="1">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ht="15.75" customHeight="1">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ht="15.75" customHeight="1">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ht="15.75" customHeight="1">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ht="15.75" customHeight="1">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ht="15.75" customHeight="1">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ht="15.75" customHeight="1">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ht="15.75" customHeight="1">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ht="15.75" customHeight="1">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ht="15.75" customHeight="1">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row r="993" ht="15.75" customHeight="1">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row>
    <row r="994" ht="15.75" customHeight="1">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row>
    <row r="995" ht="15.75" customHeight="1">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row>
    <row r="996" ht="15.75" customHeight="1">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row>
    <row r="997" ht="15.75" customHeight="1">
      <c r="A997" s="32"/>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row>
    <row r="998" ht="15.75" customHeight="1">
      <c r="A998" s="32"/>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row>
    <row r="999" ht="15.75" customHeight="1">
      <c r="A999" s="32"/>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row>
    <row r="1000" ht="15.75" customHeight="1">
      <c r="A1000" s="32"/>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row>
  </sheetData>
  <mergeCells count="1">
    <mergeCell ref="G16:I16"/>
  </mergeCells>
  <dataValidations>
    <dataValidation type="list" allowBlank="1" showErrorMessage="1" sqref="F9:I13 F14:G14 F15:I15 F16">
      <formula1>$U$1:$U$2</formula1>
    </dataValidation>
  </dataValidations>
  <printOptions/>
  <pageMargins bottom="0.75" footer="0.0" header="0.0" left="0.7" right="0.7" top="0.75"/>
  <pageSetup orientation="portrait"/>
  <drawing r:id="rId1"/>
</worksheet>
</file>

<file path=xl/worksheets/sheet3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7"/>
    <pageSetUpPr/>
  </sheetPr>
  <sheetViews>
    <sheetView showGridLines="0" workbookViewId="0"/>
  </sheetViews>
  <sheetFormatPr customHeight="1" defaultColWidth="14.43" defaultRowHeight="15.0"/>
  <cols>
    <col customWidth="1" min="1" max="1" width="2.0"/>
    <col customWidth="1" hidden="1" min="2" max="2" width="1.57"/>
    <col customWidth="1" hidden="1" min="3" max="3" width="1.71"/>
    <col customWidth="1" hidden="1" min="4" max="4" width="2.29"/>
    <col customWidth="1" min="5" max="5" width="7.14"/>
    <col customWidth="1" min="6" max="6" width="35.71"/>
    <col customWidth="1" min="7" max="7" width="13.71"/>
    <col customWidth="1" min="8" max="8" width="14.57"/>
    <col customWidth="1" hidden="1" min="9" max="10" width="14.57"/>
    <col customWidth="1" min="11" max="11" width="15.57"/>
    <col customWidth="1" min="12" max="12" width="13.57"/>
    <col customWidth="1" min="13" max="13" width="14.71"/>
    <col customWidth="1" hidden="1" min="14" max="14" width="14.71"/>
    <col customWidth="1" min="15" max="15" width="17.86"/>
    <col customWidth="1" min="16" max="16" width="10.29"/>
    <col customWidth="1" hidden="1" min="17" max="19" width="14.57"/>
    <col customWidth="1" min="20" max="20" width="19.14"/>
    <col customWidth="1" hidden="1" min="21" max="21" width="14.71"/>
    <col customWidth="1" hidden="1" min="22" max="22" width="8.43"/>
    <col customWidth="1" min="23" max="23" width="15.43"/>
    <col customWidth="1" min="24" max="24" width="19.14"/>
    <col customWidth="1" min="25" max="25" width="3.86"/>
    <col customWidth="1" min="26" max="26" width="2.57"/>
    <col customWidth="1" hidden="1" min="27" max="30" width="4.29"/>
  </cols>
  <sheetData>
    <row r="1" hidden="1">
      <c r="I1" s="71">
        <v>0.0</v>
      </c>
    </row>
    <row r="2" hidden="1">
      <c r="F2" s="71" t="s">
        <v>354</v>
      </c>
      <c r="G2" s="71" t="s">
        <v>356</v>
      </c>
      <c r="H2" s="71" t="s">
        <v>130</v>
      </c>
      <c r="I2" s="71" t="s">
        <v>131</v>
      </c>
      <c r="J2" s="71" t="s">
        <v>132</v>
      </c>
      <c r="K2" s="71" t="s">
        <v>133</v>
      </c>
      <c r="L2" s="71" t="s">
        <v>134</v>
      </c>
      <c r="M2" s="71" t="s">
        <v>135</v>
      </c>
      <c r="N2" s="71" t="s">
        <v>136</v>
      </c>
      <c r="O2" s="71" t="s">
        <v>137</v>
      </c>
      <c r="P2" s="71" t="s">
        <v>138</v>
      </c>
      <c r="Q2" s="71" t="s">
        <v>139</v>
      </c>
      <c r="R2" s="71" t="s">
        <v>140</v>
      </c>
      <c r="S2" s="71" t="s">
        <v>334</v>
      </c>
      <c r="T2" s="71" t="s">
        <v>141</v>
      </c>
      <c r="U2" s="71" t="s">
        <v>142</v>
      </c>
      <c r="V2" s="71" t="s">
        <v>143</v>
      </c>
      <c r="W2" s="71" t="s">
        <v>146</v>
      </c>
      <c r="X2" s="71" t="s">
        <v>361</v>
      </c>
    </row>
    <row r="3" hidden="1"/>
    <row r="4" hidden="1"/>
    <row r="5" hidden="1"/>
    <row r="6" hidden="1"/>
    <row r="7" ht="15.0" customHeight="1"/>
    <row r="8" ht="15.0" customHeight="1"/>
    <row r="9" ht="29.25" customHeight="1">
      <c r="E9" s="74" t="s">
        <v>592</v>
      </c>
      <c r="F9" s="74" t="s">
        <v>593</v>
      </c>
      <c r="G9" s="74" t="s">
        <v>594</v>
      </c>
      <c r="H9" s="74" t="s">
        <v>152</v>
      </c>
      <c r="I9" s="74" t="s">
        <v>153</v>
      </c>
      <c r="J9" s="74" t="s">
        <v>154</v>
      </c>
      <c r="K9" s="74" t="s">
        <v>155</v>
      </c>
      <c r="L9" s="74" t="s">
        <v>156</v>
      </c>
      <c r="M9" s="257" t="s">
        <v>446</v>
      </c>
      <c r="N9" s="3"/>
      <c r="O9" s="3"/>
      <c r="P9" s="4"/>
      <c r="Q9" s="74" t="s">
        <v>158</v>
      </c>
      <c r="R9" s="74" t="s">
        <v>159</v>
      </c>
      <c r="S9" s="74" t="s">
        <v>160</v>
      </c>
      <c r="T9" s="74" t="s">
        <v>634</v>
      </c>
      <c r="U9" s="76" t="s">
        <v>162</v>
      </c>
      <c r="V9" s="77"/>
      <c r="W9" s="74" t="s">
        <v>164</v>
      </c>
      <c r="X9" s="74" t="s">
        <v>361</v>
      </c>
    </row>
    <row r="10" ht="31.5" customHeight="1">
      <c r="E10" s="78"/>
      <c r="F10" s="78"/>
      <c r="G10" s="78"/>
      <c r="H10" s="78"/>
      <c r="I10" s="78"/>
      <c r="J10" s="78"/>
      <c r="K10" s="78"/>
      <c r="L10" s="78"/>
      <c r="M10" s="257" t="s">
        <v>447</v>
      </c>
      <c r="N10" s="3"/>
      <c r="O10" s="4"/>
      <c r="P10" s="74" t="s">
        <v>448</v>
      </c>
      <c r="Q10" s="78"/>
      <c r="R10" s="78"/>
      <c r="S10" s="78"/>
      <c r="T10" s="78"/>
      <c r="U10" s="79"/>
      <c r="V10" s="80"/>
      <c r="W10" s="78"/>
      <c r="X10" s="78"/>
    </row>
    <row r="11" ht="78.75" customHeight="1">
      <c r="E11" s="81"/>
      <c r="F11" s="81"/>
      <c r="G11" s="81"/>
      <c r="H11" s="81"/>
      <c r="I11" s="81"/>
      <c r="J11" s="81"/>
      <c r="K11" s="81"/>
      <c r="L11" s="81"/>
      <c r="M11" s="82" t="s">
        <v>167</v>
      </c>
      <c r="N11" s="82" t="s">
        <v>168</v>
      </c>
      <c r="O11" s="82" t="s">
        <v>169</v>
      </c>
      <c r="P11" s="81"/>
      <c r="Q11" s="81"/>
      <c r="R11" s="81"/>
      <c r="S11" s="81"/>
      <c r="T11" s="81"/>
      <c r="U11" s="82" t="s">
        <v>170</v>
      </c>
      <c r="V11" s="82" t="s">
        <v>171</v>
      </c>
      <c r="W11" s="81"/>
      <c r="X11" s="81"/>
    </row>
    <row r="12" ht="18.75" customHeight="1">
      <c r="E12" s="258" t="s">
        <v>715</v>
      </c>
      <c r="F12" s="310" t="s">
        <v>576</v>
      </c>
      <c r="G12" s="260"/>
      <c r="H12" s="260"/>
      <c r="I12" s="260"/>
      <c r="J12" s="260"/>
      <c r="K12" s="260"/>
      <c r="L12" s="260"/>
      <c r="M12" s="260"/>
      <c r="N12" s="260"/>
      <c r="O12" s="260"/>
      <c r="P12" s="260"/>
      <c r="Q12" s="260"/>
      <c r="R12" s="260"/>
      <c r="S12" s="260"/>
      <c r="T12" s="260"/>
      <c r="U12" s="260"/>
      <c r="V12" s="260"/>
      <c r="W12" s="260"/>
      <c r="X12" s="261"/>
    </row>
    <row r="13" ht="19.5" hidden="1" customHeight="1">
      <c r="A13" s="262"/>
      <c r="B13" s="262"/>
      <c r="C13" s="262"/>
      <c r="D13" s="262"/>
      <c r="E13" s="84"/>
      <c r="F13" s="90"/>
      <c r="G13" s="263"/>
      <c r="H13" s="264"/>
      <c r="I13" s="265"/>
      <c r="J13" s="265"/>
      <c r="K13" s="266" t="str">
        <f>+IFERROR(IF(COUNT(H13:J13),ROUND(SUM(H13:J13),0),""),"")</f>
        <v/>
      </c>
      <c r="L13" s="267" t="str">
        <f>+IFERROR(IF(COUNT(K13),ROUND(K13/'Shareholding Pattern'!$L$57*100,2),""),"")</f>
        <v/>
      </c>
      <c r="M13" s="268" t="str">
        <f>IF(H13="","",H13)</f>
        <v/>
      </c>
      <c r="N13" s="269"/>
      <c r="O13" s="223" t="str">
        <f>+IFERROR(IF(COUNT(M13:N13),ROUND(SUM(M13,N13),2),""),"")</f>
        <v/>
      </c>
      <c r="P13" s="267" t="str">
        <f>+IFERROR(IF(COUNT(O13),ROUND(O13/('Shareholding Pattern'!$P$58)*100,2),""),"")</f>
        <v/>
      </c>
      <c r="Q13" s="265"/>
      <c r="R13" s="265"/>
      <c r="S13" s="270" t="str">
        <f>+IFERROR(IF(COUNT(Q13:R13),ROUND(SUM(Q13:R13),0),""),"")</f>
        <v/>
      </c>
      <c r="T13" s="267" t="str">
        <f>+IFERROR(IF(COUNT(K13,S13),ROUND(SUM(S13,K13)/SUM('Shareholding Pattern'!$L$57,'Shareholding Pattern'!$T$57)*100,2),""),"")</f>
        <v/>
      </c>
      <c r="U13" s="265"/>
      <c r="V13" s="267" t="str">
        <f>+IFERROR(IF(COUNT(U13),ROUND(SUM(U13)/SUM(K13)*100,2),""),0)</f>
        <v/>
      </c>
      <c r="W13" s="265"/>
      <c r="X13" s="278"/>
      <c r="Y13" s="262"/>
      <c r="Z13" s="262"/>
      <c r="AA13" s="262"/>
      <c r="AB13" s="262"/>
      <c r="AC13" s="262">
        <f>IF(SUM(H13:W13)&gt;0,1,0)</f>
        <v>0</v>
      </c>
      <c r="AD13" s="262">
        <f>SUM(AC15:AC65535)</f>
        <v>0</v>
      </c>
    </row>
    <row r="14" ht="24.75" customHeight="1">
      <c r="E14" s="272"/>
      <c r="F14" s="273"/>
      <c r="G14" s="335" t="s">
        <v>669</v>
      </c>
      <c r="H14" s="273"/>
      <c r="I14" s="273"/>
      <c r="J14" s="273"/>
      <c r="K14" s="273"/>
      <c r="L14" s="273"/>
      <c r="M14" s="273"/>
      <c r="N14" s="273"/>
      <c r="O14" s="273"/>
      <c r="P14" s="273"/>
      <c r="Q14" s="273"/>
      <c r="R14" s="273"/>
      <c r="S14" s="273"/>
      <c r="T14" s="273"/>
      <c r="U14" s="273"/>
      <c r="V14" s="273"/>
      <c r="W14" s="273"/>
      <c r="X14" s="274"/>
    </row>
    <row r="15" ht="24.75" hidden="1" customHeight="1">
      <c r="E15" s="279"/>
      <c r="F15" s="299"/>
      <c r="G15" s="299"/>
      <c r="H15" s="299"/>
      <c r="I15" s="299"/>
      <c r="J15" s="299"/>
      <c r="K15" s="299"/>
      <c r="L15" s="299"/>
      <c r="M15" s="299"/>
      <c r="N15" s="299"/>
      <c r="O15" s="299"/>
      <c r="P15" s="299"/>
      <c r="Q15" s="299"/>
      <c r="R15" s="299"/>
      <c r="S15" s="299"/>
      <c r="T15" s="299"/>
      <c r="U15" s="299"/>
      <c r="V15" s="299"/>
      <c r="W15" s="274"/>
    </row>
    <row r="16" ht="19.5" customHeight="1">
      <c r="E16" s="309"/>
      <c r="F16" s="325" t="s">
        <v>169</v>
      </c>
      <c r="G16" s="325" t="s">
        <v>169</v>
      </c>
      <c r="H16" s="153" t="str">
        <f t="shared" ref="H16:K16" si="1">+IFERROR(IF(COUNT(H13:H15),ROUND(SUM(H13:H15),0),""),"")</f>
        <v/>
      </c>
      <c r="I16" s="153" t="str">
        <f t="shared" si="1"/>
        <v/>
      </c>
      <c r="J16" s="153" t="str">
        <f t="shared" si="1"/>
        <v/>
      </c>
      <c r="K16" s="153" t="str">
        <f t="shared" si="1"/>
        <v/>
      </c>
      <c r="L16" s="267" t="str">
        <f>+IFERROR(IF(COUNT(K16),ROUND(K16/'Shareholding Pattern'!$L$57*100,2),""),"")</f>
        <v/>
      </c>
      <c r="M16" s="87" t="str">
        <f t="shared" ref="M16:O16" si="2">+IFERROR(IF(COUNT(M13:M15),ROUND(SUM(M13:M15),0),""),"")</f>
        <v/>
      </c>
      <c r="N16" s="87" t="str">
        <f t="shared" si="2"/>
        <v/>
      </c>
      <c r="O16" s="87" t="str">
        <f t="shared" si="2"/>
        <v/>
      </c>
      <c r="P16" s="267" t="str">
        <f>+IFERROR(IF(COUNT(O16),ROUND(O16/('Shareholding Pattern'!$P$58)*100,2),""),"")</f>
        <v/>
      </c>
      <c r="Q16" s="153" t="str">
        <f t="shared" ref="Q16:S16" si="3">+IFERROR(IF(COUNT(Q13:Q15),ROUND(SUM(Q13:Q15),0),""),"")</f>
        <v/>
      </c>
      <c r="R16" s="153" t="str">
        <f t="shared" si="3"/>
        <v/>
      </c>
      <c r="S16" s="153" t="str">
        <f t="shared" si="3"/>
        <v/>
      </c>
      <c r="T16" s="267" t="str">
        <f>+IFERROR(IF(COUNT(K16,S16),ROUND(SUM(S16,K16)/SUM('Shareholding Pattern'!$L$57,'Shareholding Pattern'!$T$57)*100,2),""),"")</f>
        <v/>
      </c>
      <c r="U16" s="153" t="str">
        <f>+IFERROR(IF(COUNT(U13:U15),ROUND(SUM(U13:U15),0),""),"")</f>
        <v/>
      </c>
      <c r="V16" s="267" t="str">
        <f>+IFERROR(IF(COUNT(U16),ROUND(SUM(U16)/SUM(K16)*100,2),""),0)</f>
        <v/>
      </c>
      <c r="W16" s="153" t="str">
        <f>+IFERROR(IF(COUNT(W13:W15),ROUND(SUM(W13:W15),0),""),"")</f>
        <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E9:E11"/>
    <mergeCell ref="F9:F11"/>
    <mergeCell ref="G9:G11"/>
    <mergeCell ref="H9:H11"/>
    <mergeCell ref="I9:I11"/>
    <mergeCell ref="J9:J11"/>
    <mergeCell ref="K9:K11"/>
    <mergeCell ref="W9:W11"/>
    <mergeCell ref="X9:X11"/>
    <mergeCell ref="Q9:Q11"/>
    <mergeCell ref="P10:P11"/>
    <mergeCell ref="L9:L11"/>
    <mergeCell ref="M9:P9"/>
    <mergeCell ref="R9:R11"/>
    <mergeCell ref="S9:S11"/>
    <mergeCell ref="T9:T11"/>
    <mergeCell ref="U9:V10"/>
    <mergeCell ref="M10:O10"/>
  </mergeCells>
  <dataValidations>
    <dataValidation type="custom" allowBlank="1" showInputMessage="1" showErrorMessage="1" prompt="[A-Z][A-Z][A-Z][A-Z][A-Z][0-9][0-9][0-9][0-9][A-Z]_x000a__x000a_In absence of PAN write : ZZZZZ9999Z" sqref="G13">
      <formula1>EQ(LEN(G13),(10))</formula1>
    </dataValidation>
    <dataValidation type="decimal" operator="lessThanOrEqual" allowBlank="1" showErrorMessage="1" sqref="W13">
      <formula1>K13</formula1>
    </dataValidation>
    <dataValidation type="decimal" operator="greaterThanOrEqual" allowBlank="1" showErrorMessage="1" sqref="H13:J13 M13:N13 Q13:R13">
      <formula1>0.0</formula1>
    </dataValidation>
    <dataValidation type="decimal" operator="lessThanOrEqual" allowBlank="1" showErrorMessage="1" sqref="U13">
      <formula1>H13</formula1>
    </dataValidation>
  </dataValidations>
  <hyperlinks>
    <hyperlink display="Total" location="'Shareholding Pattern'!F46" ref="F16"/>
    <hyperlink display="Total" location="'Shareholding Pattern'!F46" ref="G16"/>
  </hyperlinks>
  <printOptions/>
  <pageMargins bottom="0.75" footer="0.0" header="0.0" left="0.7" right="0.7" top="0.75"/>
  <pageSetup orientation="landscape"/>
  <drawing r:id="rId1"/>
</worksheet>
</file>

<file path=xl/worksheets/sheet3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7"/>
    <pageSetUpPr/>
  </sheetPr>
  <sheetViews>
    <sheetView showGridLines="0" workbookViewId="0"/>
  </sheetViews>
  <sheetFormatPr customHeight="1" defaultColWidth="14.43" defaultRowHeight="15.0"/>
  <cols>
    <col customWidth="1" min="1" max="1" width="2.0"/>
    <col customWidth="1" hidden="1" min="2" max="2" width="1.57"/>
    <col customWidth="1" hidden="1" min="3" max="3" width="1.71"/>
    <col customWidth="1" hidden="1" min="4" max="4" width="2.29"/>
    <col customWidth="1" min="5" max="5" width="7.14"/>
    <col customWidth="1" min="6" max="6" width="35.71"/>
    <col customWidth="1" min="7" max="7" width="13.71"/>
    <col customWidth="1" min="8" max="8" width="14.57"/>
    <col customWidth="1" hidden="1" min="9" max="10" width="14.57"/>
    <col customWidth="1" min="11" max="11" width="15.57"/>
    <col customWidth="1" min="12" max="12" width="13.57"/>
    <col customWidth="1" min="13" max="13" width="14.71"/>
    <col customWidth="1" hidden="1" min="14" max="14" width="14.71"/>
    <col customWidth="1" min="15" max="15" width="17.29"/>
    <col customWidth="1" min="16" max="16" width="10.0"/>
    <col customWidth="1" hidden="1" min="17" max="19" width="14.57"/>
    <col customWidth="1" min="20" max="20" width="19.14"/>
    <col customWidth="1" hidden="1" min="21" max="21" width="15.43"/>
    <col customWidth="1" hidden="1" min="22" max="22" width="8.14"/>
    <col customWidth="1" min="23" max="23" width="15.43"/>
    <col customWidth="1" min="24" max="24" width="20.43"/>
    <col customWidth="1" min="25" max="25" width="2.0"/>
    <col customWidth="1" min="26" max="26" width="2.14"/>
    <col customWidth="1" hidden="1" min="27" max="30" width="3.71"/>
  </cols>
  <sheetData>
    <row r="1" hidden="1">
      <c r="I1" s="71">
        <v>0.0</v>
      </c>
    </row>
    <row r="2" hidden="1">
      <c r="F2" s="71" t="s">
        <v>354</v>
      </c>
      <c r="G2" s="71" t="s">
        <v>356</v>
      </c>
      <c r="H2" s="71" t="s">
        <v>130</v>
      </c>
      <c r="I2" s="71" t="s">
        <v>131</v>
      </c>
      <c r="J2" s="71" t="s">
        <v>132</v>
      </c>
      <c r="K2" s="71" t="s">
        <v>133</v>
      </c>
      <c r="L2" s="71" t="s">
        <v>134</v>
      </c>
      <c r="M2" s="71" t="s">
        <v>135</v>
      </c>
      <c r="N2" s="71" t="s">
        <v>136</v>
      </c>
      <c r="O2" s="71" t="s">
        <v>137</v>
      </c>
      <c r="P2" s="71" t="s">
        <v>138</v>
      </c>
      <c r="Q2" s="71" t="s">
        <v>139</v>
      </c>
      <c r="R2" s="71" t="s">
        <v>140</v>
      </c>
      <c r="S2" s="71" t="s">
        <v>334</v>
      </c>
      <c r="T2" s="71" t="s">
        <v>141</v>
      </c>
      <c r="U2" s="71" t="s">
        <v>142</v>
      </c>
      <c r="V2" s="71" t="s">
        <v>143</v>
      </c>
      <c r="W2" s="71" t="s">
        <v>146</v>
      </c>
      <c r="X2" s="71" t="s">
        <v>361</v>
      </c>
    </row>
    <row r="3" hidden="1"/>
    <row r="4" hidden="1"/>
    <row r="5" hidden="1"/>
    <row r="6" hidden="1"/>
    <row r="7" ht="15.0" customHeight="1"/>
    <row r="8" ht="15.0" customHeight="1"/>
    <row r="9" ht="29.25" customHeight="1">
      <c r="E9" s="74" t="s">
        <v>592</v>
      </c>
      <c r="F9" s="74" t="s">
        <v>593</v>
      </c>
      <c r="G9" s="74" t="s">
        <v>594</v>
      </c>
      <c r="H9" s="74" t="s">
        <v>152</v>
      </c>
      <c r="I9" s="74" t="s">
        <v>153</v>
      </c>
      <c r="J9" s="74" t="s">
        <v>154</v>
      </c>
      <c r="K9" s="74" t="s">
        <v>155</v>
      </c>
      <c r="L9" s="74" t="s">
        <v>156</v>
      </c>
      <c r="M9" s="257" t="s">
        <v>446</v>
      </c>
      <c r="N9" s="3"/>
      <c r="O9" s="3"/>
      <c r="P9" s="4"/>
      <c r="Q9" s="74" t="s">
        <v>158</v>
      </c>
      <c r="R9" s="74" t="s">
        <v>159</v>
      </c>
      <c r="S9" s="74" t="s">
        <v>160</v>
      </c>
      <c r="T9" s="74" t="s">
        <v>634</v>
      </c>
      <c r="U9" s="76" t="s">
        <v>162</v>
      </c>
      <c r="V9" s="77"/>
      <c r="W9" s="74" t="s">
        <v>164</v>
      </c>
      <c r="X9" s="74" t="s">
        <v>361</v>
      </c>
    </row>
    <row r="10" ht="31.5" customHeight="1">
      <c r="E10" s="78"/>
      <c r="F10" s="78"/>
      <c r="G10" s="78"/>
      <c r="H10" s="78"/>
      <c r="I10" s="78"/>
      <c r="J10" s="78"/>
      <c r="K10" s="78"/>
      <c r="L10" s="78"/>
      <c r="M10" s="257" t="s">
        <v>447</v>
      </c>
      <c r="N10" s="3"/>
      <c r="O10" s="4"/>
      <c r="P10" s="74" t="s">
        <v>448</v>
      </c>
      <c r="Q10" s="78"/>
      <c r="R10" s="78"/>
      <c r="S10" s="78"/>
      <c r="T10" s="78"/>
      <c r="U10" s="79"/>
      <c r="V10" s="80"/>
      <c r="W10" s="78"/>
      <c r="X10" s="78"/>
    </row>
    <row r="11" ht="78.75" customHeight="1">
      <c r="E11" s="81"/>
      <c r="F11" s="81"/>
      <c r="G11" s="81"/>
      <c r="H11" s="81"/>
      <c r="I11" s="81"/>
      <c r="J11" s="81"/>
      <c r="K11" s="81"/>
      <c r="L11" s="81"/>
      <c r="M11" s="82" t="s">
        <v>167</v>
      </c>
      <c r="N11" s="82" t="s">
        <v>168</v>
      </c>
      <c r="O11" s="82" t="s">
        <v>169</v>
      </c>
      <c r="P11" s="81"/>
      <c r="Q11" s="81"/>
      <c r="R11" s="81"/>
      <c r="S11" s="81"/>
      <c r="T11" s="81"/>
      <c r="U11" s="82" t="s">
        <v>170</v>
      </c>
      <c r="V11" s="82" t="s">
        <v>171</v>
      </c>
      <c r="W11" s="81"/>
      <c r="X11" s="81"/>
    </row>
    <row r="12">
      <c r="E12" s="258" t="s">
        <v>716</v>
      </c>
      <c r="F12" s="332" t="s">
        <v>577</v>
      </c>
      <c r="G12" s="260"/>
      <c r="H12" s="260"/>
      <c r="I12" s="260"/>
      <c r="J12" s="260"/>
      <c r="K12" s="260"/>
      <c r="L12" s="260"/>
      <c r="M12" s="260"/>
      <c r="N12" s="260"/>
      <c r="O12" s="260"/>
      <c r="P12" s="260"/>
      <c r="Q12" s="260"/>
      <c r="R12" s="260"/>
      <c r="S12" s="260"/>
      <c r="T12" s="260"/>
      <c r="U12" s="260"/>
      <c r="V12" s="260"/>
      <c r="W12" s="260"/>
      <c r="X12" s="261"/>
    </row>
    <row r="13" ht="19.5" hidden="1" customHeight="1">
      <c r="A13" s="262"/>
      <c r="B13" s="262"/>
      <c r="C13" s="262"/>
      <c r="D13" s="262"/>
      <c r="E13" s="84"/>
      <c r="F13" s="90"/>
      <c r="G13" s="263"/>
      <c r="H13" s="264"/>
      <c r="I13" s="265"/>
      <c r="J13" s="265"/>
      <c r="K13" s="266" t="str">
        <f>+IFERROR(IF(COUNT(H13:J13),ROUND(SUM(H13:J13),0),""),"")</f>
        <v/>
      </c>
      <c r="L13" s="267" t="str">
        <f>+IFERROR(IF(COUNT(K13),ROUND(K13/'Shareholding Pattern'!$L$57*100,2),""),"")</f>
        <v/>
      </c>
      <c r="M13" s="268" t="str">
        <f>IF(H13="","",H13)</f>
        <v/>
      </c>
      <c r="N13" s="269"/>
      <c r="O13" s="223" t="str">
        <f>+IFERROR(IF(COUNT(M13:N13),ROUND(SUM(M13,N13),2),""),"")</f>
        <v/>
      </c>
      <c r="P13" s="267" t="str">
        <f>+IFERROR(IF(COUNT(O13),ROUND(O13/('Shareholding Pattern'!$P$58)*100,2),""),"")</f>
        <v/>
      </c>
      <c r="Q13" s="265"/>
      <c r="R13" s="265"/>
      <c r="S13" s="270" t="str">
        <f>+IFERROR(IF(COUNT(Q13:R13),ROUND(SUM(Q13:R13),0),""),"")</f>
        <v/>
      </c>
      <c r="T13" s="267" t="str">
        <f>+IFERROR(IF(COUNT(K13,S13),ROUND(SUM(S13,K13)/SUM('Shareholding Pattern'!$L$57,'Shareholding Pattern'!$T$57)*100,2),""),"")</f>
        <v/>
      </c>
      <c r="U13" s="265"/>
      <c r="V13" s="267" t="str">
        <f>+IFERROR(IF(COUNT(U13),ROUND(SUM(U13)/SUM(K13)*100,2),""),0)</f>
        <v/>
      </c>
      <c r="W13" s="265"/>
      <c r="X13" s="278"/>
      <c r="Y13" s="262"/>
      <c r="Z13" s="262"/>
      <c r="AA13" s="262"/>
      <c r="AB13" s="262"/>
      <c r="AC13" s="262">
        <f>IF(SUM(H13:W13)&gt;0,1,0)</f>
        <v>0</v>
      </c>
      <c r="AD13" s="262">
        <f>SUM(AC15:AC65535)</f>
        <v>0</v>
      </c>
    </row>
    <row r="14" ht="24.75" customHeight="1">
      <c r="E14" s="272"/>
      <c r="F14" s="273"/>
      <c r="G14" s="328" t="s">
        <v>669</v>
      </c>
      <c r="H14" s="273"/>
      <c r="I14" s="273"/>
      <c r="J14" s="273"/>
      <c r="K14" s="273"/>
      <c r="L14" s="273"/>
      <c r="M14" s="273"/>
      <c r="N14" s="273"/>
      <c r="O14" s="273"/>
      <c r="P14" s="273"/>
      <c r="Q14" s="273"/>
      <c r="R14" s="273"/>
      <c r="S14" s="273"/>
      <c r="T14" s="273"/>
      <c r="U14" s="273"/>
      <c r="V14" s="273"/>
      <c r="W14" s="273"/>
      <c r="X14" s="274"/>
    </row>
    <row r="15" ht="24.75" hidden="1" customHeight="1">
      <c r="E15" s="279"/>
      <c r="F15" s="299"/>
      <c r="G15" s="299"/>
      <c r="H15" s="299"/>
      <c r="I15" s="299"/>
      <c r="J15" s="299"/>
      <c r="K15" s="299"/>
      <c r="L15" s="299"/>
      <c r="M15" s="299"/>
      <c r="N15" s="299"/>
      <c r="O15" s="299"/>
      <c r="P15" s="299"/>
      <c r="Q15" s="299"/>
      <c r="R15" s="299"/>
      <c r="S15" s="299"/>
      <c r="T15" s="299"/>
      <c r="U15" s="299"/>
      <c r="V15" s="299"/>
      <c r="W15" s="274"/>
    </row>
    <row r="16" ht="19.5" customHeight="1">
      <c r="E16" s="309"/>
      <c r="F16" s="325" t="s">
        <v>169</v>
      </c>
      <c r="G16" s="325" t="s">
        <v>169</v>
      </c>
      <c r="H16" s="153" t="str">
        <f t="shared" ref="H16:K16" si="1">+IFERROR(IF(COUNT(H13:H15),ROUND(SUM(H13:H15),0),""),"")</f>
        <v/>
      </c>
      <c r="I16" s="153" t="str">
        <f t="shared" si="1"/>
        <v/>
      </c>
      <c r="J16" s="153" t="str">
        <f t="shared" si="1"/>
        <v/>
      </c>
      <c r="K16" s="153" t="str">
        <f t="shared" si="1"/>
        <v/>
      </c>
      <c r="L16" s="267" t="str">
        <f>+IFERROR(IF(COUNT(K16),ROUND(K16/'Shareholding Pattern'!$L$57*100,2),""),"")</f>
        <v/>
      </c>
      <c r="M16" s="87" t="str">
        <f t="shared" ref="M16:O16" si="2">+IFERROR(IF(COUNT(M13:M15),ROUND(SUM(M13:M15),0),""),"")</f>
        <v/>
      </c>
      <c r="N16" s="87" t="str">
        <f t="shared" si="2"/>
        <v/>
      </c>
      <c r="O16" s="87" t="str">
        <f t="shared" si="2"/>
        <v/>
      </c>
      <c r="P16" s="267" t="str">
        <f>+IFERROR(IF(COUNT(O16),ROUND(O16/('Shareholding Pattern'!$P$58)*100,2),""),"")</f>
        <v/>
      </c>
      <c r="Q16" s="153" t="str">
        <f t="shared" ref="Q16:S16" si="3">+IFERROR(IF(COUNT(Q13:Q15),ROUND(SUM(Q13:Q15),0),""),"")</f>
        <v/>
      </c>
      <c r="R16" s="153" t="str">
        <f t="shared" si="3"/>
        <v/>
      </c>
      <c r="S16" s="153" t="str">
        <f t="shared" si="3"/>
        <v/>
      </c>
      <c r="T16" s="267" t="str">
        <f>+IFERROR(IF(COUNT(K16,S16),ROUND(SUM(S16,K16)/SUM('Shareholding Pattern'!$L$57,'Shareholding Pattern'!$T$57)*100,2),""),"")</f>
        <v/>
      </c>
      <c r="U16" s="153" t="str">
        <f>+IFERROR(IF(COUNT(U13:U15),ROUND(SUM(U13:U15),0),""),"")</f>
        <v/>
      </c>
      <c r="V16" s="267" t="str">
        <f>+IFERROR(IF(COUNT(U16),ROUND(SUM(U16)/SUM(K16)*100,2),""),0)</f>
        <v/>
      </c>
      <c r="W16" s="153" t="str">
        <f>+IFERROR(IF(COUNT(W13:W15),ROUND(SUM(W13:W15),0),""),"")</f>
        <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E9:E11"/>
    <mergeCell ref="F9:F11"/>
    <mergeCell ref="G9:G11"/>
    <mergeCell ref="H9:H11"/>
    <mergeCell ref="I9:I11"/>
    <mergeCell ref="J9:J11"/>
    <mergeCell ref="K9:K11"/>
    <mergeCell ref="W9:W11"/>
    <mergeCell ref="X9:X11"/>
    <mergeCell ref="Q9:Q11"/>
    <mergeCell ref="P10:P11"/>
    <mergeCell ref="L9:L11"/>
    <mergeCell ref="M9:P9"/>
    <mergeCell ref="R9:R11"/>
    <mergeCell ref="S9:S11"/>
    <mergeCell ref="T9:T11"/>
    <mergeCell ref="U9:V10"/>
    <mergeCell ref="M10:O10"/>
  </mergeCells>
  <dataValidations>
    <dataValidation type="custom" allowBlank="1" showInputMessage="1" showErrorMessage="1" prompt="[A-Z][A-Z][A-Z][A-Z][A-Z][0-9][0-9][0-9][0-9][A-Z]_x000a__x000a_In absence of PAN write : ZZZZZ9999Z" sqref="G13">
      <formula1>EQ(LEN(G13),(10))</formula1>
    </dataValidation>
    <dataValidation type="decimal" operator="lessThanOrEqual" allowBlank="1" showErrorMessage="1" sqref="W13">
      <formula1>K13</formula1>
    </dataValidation>
    <dataValidation type="decimal" operator="greaterThanOrEqual" allowBlank="1" showErrorMessage="1" sqref="H13:J13 M13:N13 Q13:R13">
      <formula1>0.0</formula1>
    </dataValidation>
    <dataValidation type="decimal" operator="lessThanOrEqual" allowBlank="1" showErrorMessage="1" sqref="U13">
      <formula1>H13</formula1>
    </dataValidation>
  </dataValidations>
  <hyperlinks>
    <hyperlink display="Total" location="'Shareholding Pattern'!F47" ref="F16"/>
    <hyperlink display="Total" location="'Shareholding Pattern'!F47" ref="G16"/>
  </hyperlinks>
  <printOptions/>
  <pageMargins bottom="0.75" footer="0.0" header="0.0" left="0.7" right="0.7" top="0.75"/>
  <pageSetup orientation="landscape"/>
  <drawing r:id="rId1"/>
</worksheet>
</file>

<file path=xl/worksheets/sheet3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7"/>
    <pageSetUpPr/>
  </sheetPr>
  <sheetViews>
    <sheetView showGridLines="0" workbookViewId="0">
      <pane xSplit="3.0" ySplit="14.0" topLeftCell="D15" activePane="bottomRight" state="frozen"/>
      <selection activeCell="D1" sqref="D1" pane="topRight"/>
      <selection activeCell="A15" sqref="A15" pane="bottomLeft"/>
      <selection activeCell="D15" sqref="D15" pane="bottomRight"/>
    </sheetView>
  </sheetViews>
  <sheetFormatPr customHeight="1" defaultColWidth="14.43" defaultRowHeight="15.0"/>
  <cols>
    <col customWidth="1" min="1" max="1" width="2.29"/>
    <col customWidth="1" hidden="1" min="2" max="2" width="2.14"/>
    <col customWidth="1" hidden="1" min="3" max="3" width="2.0"/>
    <col customWidth="1" min="4" max="4" width="7.14"/>
    <col customWidth="1" min="5" max="5" width="42.86"/>
    <col customWidth="1" min="6" max="6" width="46.57"/>
    <col customWidth="1" min="7" max="7" width="40.0"/>
    <col customWidth="1" min="8" max="9" width="13.71"/>
    <col customWidth="1" min="10" max="10" width="14.57"/>
    <col customWidth="1" hidden="1" min="11" max="12" width="14.57"/>
    <col customWidth="1" min="13" max="13" width="15.57"/>
    <col customWidth="1" min="14" max="14" width="15.29"/>
    <col customWidth="1" min="15" max="15" width="15.43"/>
    <col customWidth="1" hidden="1" min="16" max="16" width="16.0"/>
    <col customWidth="1" min="17" max="17" width="16.43"/>
    <col customWidth="1" min="18" max="18" width="12.57"/>
    <col customWidth="1" hidden="1" min="19" max="21" width="14.57"/>
    <col customWidth="1" min="22" max="22" width="19.14"/>
    <col customWidth="1" hidden="1" min="23" max="23" width="15.43"/>
    <col customWidth="1" hidden="1" min="24" max="24" width="8.57"/>
    <col customWidth="1" min="25" max="25" width="15.43"/>
    <col customWidth="1" min="26" max="26" width="20.86"/>
    <col customWidth="1" min="27" max="27" width="2.71"/>
    <col customWidth="1" hidden="1" min="28" max="54" width="2.57"/>
  </cols>
  <sheetData>
    <row r="1" hidden="1">
      <c r="I1" s="71">
        <v>3.0</v>
      </c>
      <c r="J1" s="71">
        <v>0.0</v>
      </c>
      <c r="AE1" s="71" t="s">
        <v>643</v>
      </c>
      <c r="AF1" s="71" t="s">
        <v>646</v>
      </c>
      <c r="AG1" s="71" t="s">
        <v>666</v>
      </c>
      <c r="AH1" s="71" t="s">
        <v>645</v>
      </c>
      <c r="AI1" s="71" t="s">
        <v>659</v>
      </c>
      <c r="AJ1" s="71" t="s">
        <v>717</v>
      </c>
      <c r="AK1" s="71" t="s">
        <v>718</v>
      </c>
      <c r="AL1" s="71" t="s">
        <v>639</v>
      </c>
      <c r="AM1" s="71" t="s">
        <v>719</v>
      </c>
      <c r="AN1" s="71" t="s">
        <v>720</v>
      </c>
      <c r="AO1" s="71" t="s">
        <v>721</v>
      </c>
      <c r="AP1" s="71" t="s">
        <v>722</v>
      </c>
      <c r="AQ1" s="71" t="s">
        <v>637</v>
      </c>
      <c r="AR1" s="71" t="s">
        <v>723</v>
      </c>
      <c r="AS1" s="71" t="s">
        <v>724</v>
      </c>
      <c r="AT1" s="71" t="s">
        <v>665</v>
      </c>
      <c r="AU1" s="71" t="s">
        <v>725</v>
      </c>
      <c r="AV1" s="71" t="s">
        <v>726</v>
      </c>
      <c r="AW1" s="71" t="s">
        <v>727</v>
      </c>
      <c r="AX1" s="71" t="s">
        <v>661</v>
      </c>
      <c r="AY1" s="71" t="s">
        <v>644</v>
      </c>
      <c r="AZ1" s="71" t="s">
        <v>638</v>
      </c>
      <c r="BA1" s="71" t="s">
        <v>636</v>
      </c>
      <c r="BB1" s="71" t="s">
        <v>728</v>
      </c>
    </row>
    <row r="2" hidden="1">
      <c r="E2" s="71" t="s">
        <v>380</v>
      </c>
      <c r="F2" s="71" t="s">
        <v>374</v>
      </c>
      <c r="G2" s="71" t="s">
        <v>354</v>
      </c>
      <c r="H2" s="71" t="s">
        <v>356</v>
      </c>
      <c r="I2" s="71" t="s">
        <v>129</v>
      </c>
      <c r="J2" s="71" t="s">
        <v>130</v>
      </c>
      <c r="K2" s="71" t="s">
        <v>131</v>
      </c>
      <c r="L2" s="71" t="s">
        <v>132</v>
      </c>
      <c r="M2" s="71" t="s">
        <v>133</v>
      </c>
      <c r="N2" s="71" t="s">
        <v>134</v>
      </c>
      <c r="O2" s="71" t="s">
        <v>135</v>
      </c>
      <c r="P2" s="71" t="s">
        <v>136</v>
      </c>
      <c r="Q2" s="71" t="s">
        <v>137</v>
      </c>
      <c r="R2" s="71" t="s">
        <v>138</v>
      </c>
      <c r="S2" s="71" t="s">
        <v>139</v>
      </c>
      <c r="T2" s="71" t="s">
        <v>140</v>
      </c>
      <c r="U2" s="71" t="s">
        <v>334</v>
      </c>
      <c r="V2" s="71" t="s">
        <v>141</v>
      </c>
      <c r="W2" s="71" t="s">
        <v>142</v>
      </c>
      <c r="X2" s="71" t="s">
        <v>143</v>
      </c>
      <c r="Y2" s="71" t="s">
        <v>146</v>
      </c>
      <c r="Z2" s="71" t="s">
        <v>361</v>
      </c>
    </row>
    <row r="3" hidden="1">
      <c r="I3" s="71">
        <f t="shared" ref="I3:M3" si="1">+IFERROR(IF(COUNT(I13:I18),ROUND(SUMIF($F$13:I18,"Category",I13:I18),0),""),"")</f>
        <v>62</v>
      </c>
      <c r="J3" s="71">
        <f t="shared" si="1"/>
        <v>1078946</v>
      </c>
      <c r="K3" s="71" t="str">
        <f t="shared" si="1"/>
        <v/>
      </c>
      <c r="L3" s="71" t="str">
        <f t="shared" si="1"/>
        <v/>
      </c>
      <c r="M3" s="71">
        <f t="shared" si="1"/>
        <v>1078946</v>
      </c>
      <c r="N3" s="71">
        <f>+IFERROR(IF(COUNT(N13:N18),ROUND(SUMIF($F$13:N18,"Category",N13:N18),2),""),"")</f>
        <v>15.18</v>
      </c>
      <c r="O3" s="71">
        <f t="shared" ref="O3:Q3" si="2">+IFERROR(IF(COUNT(O13:O18),ROUND(SUMIF($F$13:O18,"Category",O13:O18),0),""),"")</f>
        <v>1078946</v>
      </c>
      <c r="P3" s="71" t="str">
        <f t="shared" si="2"/>
        <v/>
      </c>
      <c r="Q3" s="71">
        <f t="shared" si="2"/>
        <v>1078946</v>
      </c>
      <c r="R3" s="71">
        <f>+IFERROR(IF(COUNT(R13:R18),ROUND(SUMIF($F$13:R18,"Category",R13:R18),2),""),"")</f>
        <v>15.18</v>
      </c>
      <c r="S3" s="71" t="str">
        <f t="shared" ref="S3:U3" si="3">+IFERROR(IF(COUNT(S13:S18),ROUND(SUMIF($F$13:S18,"Category",S13:S18),0),""),"")</f>
        <v/>
      </c>
      <c r="T3" s="71" t="str">
        <f t="shared" si="3"/>
        <v/>
      </c>
      <c r="U3" s="71" t="str">
        <f t="shared" si="3"/>
        <v/>
      </c>
      <c r="V3" s="71">
        <f>+IFERROR(IF(COUNT(V13:V18),ROUND(SUMIF($F$13:V18,"Category",V13:V18),2),""),"")</f>
        <v>15.18</v>
      </c>
      <c r="W3" s="71" t="str">
        <f>+IFERROR(IF(COUNT(W13:W18),ROUND(SUMIF($F$13:W18,"Category",W13:W18),0),""),"")</f>
        <v/>
      </c>
      <c r="X3" s="71" t="str">
        <f>+IFERROR(IF(COUNT(X13:X18),ROUND(SUMIF($F$13:X18,"Category",X13:X18),2),""),"")</f>
        <v/>
      </c>
      <c r="Y3" s="71">
        <f>+IFERROR(IF(COUNT(Y13:Y18),ROUND(SUMIF($F$13:Y18,"Category",Y13:Y18),0),""),"")</f>
        <v>379336</v>
      </c>
    </row>
    <row r="4" hidden="1"/>
    <row r="5" hidden="1"/>
    <row r="6" hidden="1"/>
    <row r="9" ht="29.25" customHeight="1">
      <c r="D9" s="74" t="s">
        <v>592</v>
      </c>
      <c r="E9" s="74" t="s">
        <v>650</v>
      </c>
      <c r="F9" s="74" t="s">
        <v>685</v>
      </c>
      <c r="G9" s="74" t="s">
        <v>593</v>
      </c>
      <c r="H9" s="74" t="s">
        <v>594</v>
      </c>
      <c r="I9" s="74" t="s">
        <v>651</v>
      </c>
      <c r="J9" s="74" t="s">
        <v>152</v>
      </c>
      <c r="K9" s="74" t="s">
        <v>153</v>
      </c>
      <c r="L9" s="74" t="s">
        <v>154</v>
      </c>
      <c r="M9" s="74" t="s">
        <v>155</v>
      </c>
      <c r="N9" s="74" t="s">
        <v>156</v>
      </c>
      <c r="O9" s="257" t="s">
        <v>446</v>
      </c>
      <c r="P9" s="3"/>
      <c r="Q9" s="3"/>
      <c r="R9" s="4"/>
      <c r="S9" s="74" t="s">
        <v>158</v>
      </c>
      <c r="T9" s="74" t="s">
        <v>159</v>
      </c>
      <c r="U9" s="74" t="s">
        <v>160</v>
      </c>
      <c r="V9" s="74" t="s">
        <v>634</v>
      </c>
      <c r="W9" s="76" t="s">
        <v>162</v>
      </c>
      <c r="X9" s="77"/>
      <c r="Y9" s="74" t="s">
        <v>164</v>
      </c>
      <c r="Z9" s="74" t="s">
        <v>361</v>
      </c>
      <c r="AV9" s="71" t="s">
        <v>650</v>
      </c>
    </row>
    <row r="10" ht="31.5" customHeight="1">
      <c r="D10" s="78"/>
      <c r="E10" s="78"/>
      <c r="F10" s="78"/>
      <c r="G10" s="78"/>
      <c r="H10" s="78"/>
      <c r="I10" s="78"/>
      <c r="J10" s="78"/>
      <c r="K10" s="78"/>
      <c r="L10" s="78"/>
      <c r="M10" s="78"/>
      <c r="N10" s="78"/>
      <c r="O10" s="257" t="s">
        <v>447</v>
      </c>
      <c r="P10" s="3"/>
      <c r="Q10" s="4"/>
      <c r="R10" s="74" t="s">
        <v>448</v>
      </c>
      <c r="S10" s="78"/>
      <c r="T10" s="78"/>
      <c r="U10" s="78"/>
      <c r="V10" s="78"/>
      <c r="W10" s="79"/>
      <c r="X10" s="80"/>
      <c r="Y10" s="78"/>
      <c r="Z10" s="78"/>
      <c r="AV10" s="71" t="s">
        <v>652</v>
      </c>
    </row>
    <row r="11">
      <c r="D11" s="81"/>
      <c r="E11" s="81"/>
      <c r="F11" s="81"/>
      <c r="G11" s="81"/>
      <c r="H11" s="81"/>
      <c r="I11" s="81"/>
      <c r="J11" s="81"/>
      <c r="K11" s="81"/>
      <c r="L11" s="81"/>
      <c r="M11" s="81"/>
      <c r="N11" s="81"/>
      <c r="O11" s="82" t="s">
        <v>167</v>
      </c>
      <c r="P11" s="82" t="s">
        <v>168</v>
      </c>
      <c r="Q11" s="82" t="s">
        <v>169</v>
      </c>
      <c r="R11" s="81"/>
      <c r="S11" s="81"/>
      <c r="T11" s="81"/>
      <c r="U11" s="81"/>
      <c r="V11" s="81"/>
      <c r="W11" s="82" t="s">
        <v>170</v>
      </c>
      <c r="X11" s="82" t="s">
        <v>171</v>
      </c>
      <c r="Y11" s="81"/>
      <c r="Z11" s="81"/>
    </row>
    <row r="12" ht="24.75" customHeight="1">
      <c r="D12" s="258" t="s">
        <v>729</v>
      </c>
      <c r="E12" s="310" t="s">
        <v>469</v>
      </c>
      <c r="F12" s="312"/>
      <c r="G12" s="312"/>
      <c r="H12" s="260"/>
      <c r="I12" s="260"/>
      <c r="J12" s="260"/>
      <c r="K12" s="260"/>
      <c r="L12" s="260"/>
      <c r="M12" s="260"/>
      <c r="N12" s="260"/>
      <c r="O12" s="260"/>
      <c r="P12" s="260"/>
      <c r="Q12" s="260"/>
      <c r="R12" s="260"/>
      <c r="S12" s="260"/>
      <c r="T12" s="260"/>
      <c r="U12" s="260"/>
      <c r="V12" s="260"/>
      <c r="W12" s="260"/>
      <c r="X12" s="260"/>
      <c r="Y12" s="260"/>
      <c r="Z12" s="261"/>
      <c r="AG12" s="262"/>
    </row>
    <row r="13" ht="19.5" hidden="1" customHeight="1">
      <c r="A13" s="262"/>
      <c r="B13" s="262"/>
      <c r="C13" s="262"/>
      <c r="D13" s="263"/>
      <c r="E13" s="314"/>
      <c r="F13" s="314"/>
      <c r="G13" s="336"/>
      <c r="H13" s="263"/>
      <c r="I13" s="264"/>
      <c r="J13" s="264"/>
      <c r="K13" s="265"/>
      <c r="L13" s="265"/>
      <c r="M13" s="266" t="str">
        <f>+IFERROR(IF(COUNT(J13:L13),ROUND(SUM(J13:L13),0),""),"")</f>
        <v/>
      </c>
      <c r="N13" s="267" t="str">
        <f>+IFERROR(IF(COUNT(M13),ROUND(M13/'Shareholding Pattern'!$L$57*100,2),""),"")</f>
        <v/>
      </c>
      <c r="O13" s="329" t="str">
        <f>IF(J13="","",J13)</f>
        <v/>
      </c>
      <c r="P13" s="265"/>
      <c r="Q13" s="266" t="str">
        <f>+IFERROR(IF(COUNT(O13:P13),ROUND(SUM(O13,P13),2),""),"")</f>
        <v/>
      </c>
      <c r="R13" s="267" t="str">
        <f>+IFERROR(IF(COUNT(Q13),ROUND(Q13/('Shareholding Pattern'!$P$58)*100,2),""),"")</f>
        <v/>
      </c>
      <c r="S13" s="265"/>
      <c r="T13" s="265"/>
      <c r="U13" s="270" t="str">
        <f>+IFERROR(IF(COUNT(S13:T13),ROUND(SUM(S13:T13),0),""),"")</f>
        <v/>
      </c>
      <c r="V13" s="267" t="str">
        <f>+IFERROR(IF(COUNT(M13,U13),ROUND(SUM(U13,M13)/SUM('Shareholding Pattern'!$L$57,'Shareholding Pattern'!$T$57)*100,2),""),"")</f>
        <v/>
      </c>
      <c r="W13" s="265"/>
      <c r="X13" s="267" t="str">
        <f>+IFERROR(IF(COUNT(W13),ROUND(SUM(W13)/SUM(M13)*100,2),""),0)</f>
        <v/>
      </c>
      <c r="Y13" s="265"/>
      <c r="Z13" s="278"/>
      <c r="AA13" s="262"/>
      <c r="AB13" s="262"/>
      <c r="AC13" s="262">
        <f>IF(SUM(H13:Y13)&gt;0,1,0)</f>
        <v>0</v>
      </c>
      <c r="AD13" s="262">
        <f>SUM(AC18:AC65537)</f>
        <v>0</v>
      </c>
      <c r="AE13" s="262"/>
      <c r="AF13" s="262"/>
      <c r="AH13" s="262"/>
      <c r="AI13" s="262"/>
      <c r="AJ13" s="262"/>
      <c r="AK13" s="262"/>
      <c r="AL13" s="262"/>
      <c r="AM13" s="262"/>
      <c r="AN13" s="262"/>
      <c r="AO13" s="262"/>
      <c r="AP13" s="262"/>
      <c r="AQ13" s="262"/>
      <c r="AR13" s="262"/>
      <c r="AS13" s="262"/>
      <c r="AT13" s="262"/>
      <c r="AU13" s="262"/>
      <c r="AV13" s="262"/>
      <c r="AW13" s="262"/>
      <c r="AX13" s="262"/>
      <c r="AY13" s="262"/>
      <c r="AZ13" s="262"/>
      <c r="BA13" s="262"/>
      <c r="BB13" s="262"/>
    </row>
    <row r="14" ht="24.75" customHeight="1">
      <c r="D14" s="272"/>
      <c r="E14" s="273"/>
      <c r="F14" s="273"/>
      <c r="G14" s="273"/>
      <c r="H14" s="273"/>
      <c r="I14" s="273"/>
      <c r="J14" s="273"/>
      <c r="K14" s="273"/>
      <c r="L14" s="273"/>
      <c r="M14" s="273"/>
      <c r="N14" s="273"/>
      <c r="O14" s="273"/>
      <c r="P14" s="273"/>
      <c r="Q14" s="273"/>
      <c r="R14" s="273"/>
      <c r="S14" s="273"/>
      <c r="T14" s="273"/>
      <c r="U14" s="273"/>
      <c r="V14" s="273"/>
      <c r="W14" s="273"/>
      <c r="X14" s="273"/>
      <c r="Y14" s="273"/>
      <c r="Z14" s="274"/>
    </row>
    <row r="15" ht="24.75" customHeight="1">
      <c r="D15" s="263">
        <v>1.0</v>
      </c>
      <c r="E15" s="337" t="s">
        <v>646</v>
      </c>
      <c r="F15" s="337" t="s">
        <v>650</v>
      </c>
      <c r="G15" s="336"/>
      <c r="H15" s="338"/>
      <c r="I15" s="265">
        <v>42.0</v>
      </c>
      <c r="J15" s="265">
        <v>167308.0</v>
      </c>
      <c r="K15" s="265"/>
      <c r="L15" s="265"/>
      <c r="M15" s="277">
        <f t="shared" ref="M15:M17" si="4">+IFERROR(IF(COUNT(J15:L15),ROUND(SUM(J15:L15),0),""),"")</f>
        <v>167308</v>
      </c>
      <c r="N15" s="223">
        <f>+IFERROR(IF(COUNT(M15),ROUND(M15/'Shareholding Pattern'!$L$57*100,2),""),"")</f>
        <v>2.35</v>
      </c>
      <c r="O15" s="265">
        <f t="shared" ref="O15:O17" si="5">IF(J15="","",J15)</f>
        <v>167308</v>
      </c>
      <c r="P15" s="265"/>
      <c r="Q15" s="277">
        <f t="shared" ref="Q15:Q17" si="6">+IFERROR(IF(COUNT(O15:P15),ROUND(SUM(O15,P15),2),""),"")</f>
        <v>167308</v>
      </c>
      <c r="R15" s="223">
        <f>+IFERROR(IF(COUNT(Q15),ROUND(Q15/('Shareholding Pattern'!$P$58)*100,2),""),"")</f>
        <v>2.35</v>
      </c>
      <c r="S15" s="265"/>
      <c r="T15" s="265"/>
      <c r="U15" s="277" t="str">
        <f t="shared" ref="U15:U17" si="7">+IFERROR(IF(COUNT(S15:T15),ROUND(SUM(S15:T15),0),""),"")</f>
        <v/>
      </c>
      <c r="V15" s="267">
        <f>+IFERROR(IF(COUNT(M15,U15),ROUND(SUM(U15,M15)/SUM('Shareholding Pattern'!$L$57,'Shareholding Pattern'!$T$57)*100,2),""),"")</f>
        <v>2.35</v>
      </c>
      <c r="W15" s="265"/>
      <c r="X15" s="267" t="str">
        <f t="shared" ref="X15:X17" si="8">+IFERROR(IF(COUNT(W15),ROUND(SUM(W15)/SUM(M15)*100,2),""),0)</f>
        <v/>
      </c>
      <c r="Y15" s="265">
        <v>20598.0</v>
      </c>
      <c r="Z15" s="278"/>
      <c r="AA15" s="262"/>
      <c r="AB15" s="262"/>
      <c r="AC15" s="262">
        <f t="shared" ref="AC15:AC17" si="9">IF(SUM(H15:Y15)&gt;0,1,0)</f>
        <v>1</v>
      </c>
    </row>
    <row r="16" ht="24.75" customHeight="1">
      <c r="D16" s="263">
        <v>2.0</v>
      </c>
      <c r="E16" s="337" t="s">
        <v>637</v>
      </c>
      <c r="F16" s="337" t="s">
        <v>650</v>
      </c>
      <c r="G16" s="336"/>
      <c r="H16" s="338"/>
      <c r="I16" s="265">
        <v>8.0</v>
      </c>
      <c r="J16" s="265">
        <v>34643.0</v>
      </c>
      <c r="K16" s="265"/>
      <c r="L16" s="265"/>
      <c r="M16" s="277">
        <f t="shared" si="4"/>
        <v>34643</v>
      </c>
      <c r="N16" s="223">
        <f>+IFERROR(IF(COUNT(M16),ROUND(M16/'Shareholding Pattern'!$L$57*100,2),""),"")</f>
        <v>0.49</v>
      </c>
      <c r="O16" s="265">
        <f t="shared" si="5"/>
        <v>34643</v>
      </c>
      <c r="P16" s="265"/>
      <c r="Q16" s="277">
        <f t="shared" si="6"/>
        <v>34643</v>
      </c>
      <c r="R16" s="223">
        <f>+IFERROR(IF(COUNT(Q16),ROUND(Q16/('Shareholding Pattern'!$P$58)*100,2),""),"")</f>
        <v>0.49</v>
      </c>
      <c r="S16" s="265"/>
      <c r="T16" s="265"/>
      <c r="U16" s="277" t="str">
        <f t="shared" si="7"/>
        <v/>
      </c>
      <c r="V16" s="267">
        <f>+IFERROR(IF(COUNT(M16,U16),ROUND(SUM(U16,M16)/SUM('Shareholding Pattern'!$L$57,'Shareholding Pattern'!$T$57)*100,2),""),"")</f>
        <v>0.49</v>
      </c>
      <c r="W16" s="265"/>
      <c r="X16" s="267" t="str">
        <f t="shared" si="8"/>
        <v/>
      </c>
      <c r="Y16" s="265">
        <v>34643.0</v>
      </c>
      <c r="Z16" s="278"/>
      <c r="AA16" s="262"/>
      <c r="AB16" s="262"/>
      <c r="AC16" s="262">
        <f t="shared" si="9"/>
        <v>1</v>
      </c>
    </row>
    <row r="17" ht="24.75" customHeight="1">
      <c r="D17" s="263">
        <v>3.0</v>
      </c>
      <c r="E17" s="337" t="s">
        <v>725</v>
      </c>
      <c r="F17" s="337" t="s">
        <v>650</v>
      </c>
      <c r="G17" s="336"/>
      <c r="H17" s="338"/>
      <c r="I17" s="265">
        <v>12.0</v>
      </c>
      <c r="J17" s="265">
        <v>876995.0</v>
      </c>
      <c r="K17" s="265"/>
      <c r="L17" s="265"/>
      <c r="M17" s="277">
        <f t="shared" si="4"/>
        <v>876995</v>
      </c>
      <c r="N17" s="223">
        <f>+IFERROR(IF(COUNT(M17),ROUND(M17/'Shareholding Pattern'!$L$57*100,2),""),"")</f>
        <v>12.34</v>
      </c>
      <c r="O17" s="265">
        <f t="shared" si="5"/>
        <v>876995</v>
      </c>
      <c r="P17" s="265"/>
      <c r="Q17" s="277">
        <f t="shared" si="6"/>
        <v>876995</v>
      </c>
      <c r="R17" s="223">
        <f>+IFERROR(IF(COUNT(Q17),ROUND(Q17/('Shareholding Pattern'!$P$58)*100,2),""),"")</f>
        <v>12.34</v>
      </c>
      <c r="S17" s="265"/>
      <c r="T17" s="265"/>
      <c r="U17" s="277" t="str">
        <f t="shared" si="7"/>
        <v/>
      </c>
      <c r="V17" s="267">
        <f>+IFERROR(IF(COUNT(M17,U17),ROUND(SUM(U17,M17)/SUM('Shareholding Pattern'!$L$57,'Shareholding Pattern'!$T$57)*100,2),""),"")</f>
        <v>12.34</v>
      </c>
      <c r="W17" s="265"/>
      <c r="X17" s="267" t="str">
        <f t="shared" si="8"/>
        <v/>
      </c>
      <c r="Y17" s="265">
        <v>324095.0</v>
      </c>
      <c r="Z17" s="278"/>
      <c r="AA17" s="262"/>
      <c r="AB17" s="262"/>
      <c r="AC17" s="262">
        <f t="shared" si="9"/>
        <v>1</v>
      </c>
    </row>
    <row r="18" ht="0.75" hidden="1" customHeight="1">
      <c r="D18" s="272"/>
      <c r="E18" s="32"/>
      <c r="F18" s="32"/>
      <c r="G18" s="32"/>
      <c r="H18" s="32"/>
      <c r="I18" s="32"/>
      <c r="J18" s="32"/>
      <c r="K18" s="38"/>
      <c r="L18" s="38"/>
      <c r="M18" s="32"/>
      <c r="N18" s="32"/>
      <c r="O18" s="38"/>
      <c r="P18" s="38"/>
      <c r="Q18" s="32"/>
      <c r="R18" s="32"/>
      <c r="S18" s="32"/>
      <c r="T18" s="32"/>
      <c r="U18" s="32"/>
      <c r="V18" s="32"/>
      <c r="W18" s="38"/>
      <c r="X18" s="32"/>
      <c r="Y18" s="274"/>
    </row>
    <row r="19" ht="24.75" customHeight="1">
      <c r="D19" s="320"/>
      <c r="E19" s="322"/>
      <c r="F19" s="322"/>
      <c r="G19" s="321" t="s">
        <v>169</v>
      </c>
      <c r="H19" s="321" t="s">
        <v>169</v>
      </c>
      <c r="I19" s="153">
        <f t="shared" ref="I19:M19" si="10">+IFERROR(IF(COUNT(I13:I18),ROUND(SUMIF($F$13:I18,"Category",I13:I18),0),""),"")</f>
        <v>62</v>
      </c>
      <c r="J19" s="153">
        <f t="shared" si="10"/>
        <v>1078946</v>
      </c>
      <c r="K19" s="153" t="str">
        <f t="shared" si="10"/>
        <v/>
      </c>
      <c r="L19" s="153" t="str">
        <f t="shared" si="10"/>
        <v/>
      </c>
      <c r="M19" s="153">
        <f t="shared" si="10"/>
        <v>1078946</v>
      </c>
      <c r="N19" s="267">
        <f>+IFERROR(IF(COUNT(N13:N18),ROUND(SUMIF($F$13:N18,"Category",N13:N18),2),""),"")</f>
        <v>15.18</v>
      </c>
      <c r="O19" s="87">
        <f t="shared" ref="O19:Q19" si="11">+IFERROR(IF(COUNT(O13:O18),ROUND(SUMIF($F$13:O18,"Category",O13:O18),0),""),"")</f>
        <v>1078946</v>
      </c>
      <c r="P19" s="87" t="str">
        <f t="shared" si="11"/>
        <v/>
      </c>
      <c r="Q19" s="87">
        <f t="shared" si="11"/>
        <v>1078946</v>
      </c>
      <c r="R19" s="267">
        <f>+IFERROR(IF(COUNT(R13:R18),ROUND(SUMIF($F$13:R18,"Category",R13:R18),2),""),"")</f>
        <v>15.18</v>
      </c>
      <c r="S19" s="153" t="str">
        <f t="shared" ref="S19:U19" si="12">+IFERROR(IF(COUNT(S13:S18),ROUND(SUMIF($F$13:S18,"Category",S13:S18),0),""),"")</f>
        <v/>
      </c>
      <c r="T19" s="153" t="str">
        <f t="shared" si="12"/>
        <v/>
      </c>
      <c r="U19" s="153" t="str">
        <f t="shared" si="12"/>
        <v/>
      </c>
      <c r="V19" s="267">
        <f>+IFERROR(IF(COUNT(V13:V18),ROUND(SUMIF($F$13:V18,"Category",V13:V18),2),""),"")</f>
        <v>15.18</v>
      </c>
      <c r="W19" s="153" t="str">
        <f>+IFERROR(IF(COUNT(W13:W18),ROUND(SUMIF($F$13:W18,"Category",W13:W18),0),""),"")</f>
        <v/>
      </c>
      <c r="X19" s="267" t="str">
        <f>+IFERROR(IF(COUNT(W19),ROUND(SUM(W19)/SUM(M19)*100,2),""),0)</f>
        <v/>
      </c>
      <c r="Y19" s="153">
        <f>+IFERROR(IF(COUNT(Y13:Y18),ROUND(SUMIF($F$13:Y18,"Category",Y13:Y18),0),""),"")</f>
        <v>379336</v>
      </c>
    </row>
    <row r="21" ht="15.75" customHeight="1"/>
    <row r="22" ht="15.75" customHeight="1">
      <c r="G22" s="41"/>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D9:D11"/>
    <mergeCell ref="E9:E11"/>
    <mergeCell ref="F9:F11"/>
    <mergeCell ref="G9:G11"/>
    <mergeCell ref="H9:H11"/>
    <mergeCell ref="I9:I11"/>
    <mergeCell ref="J9:J11"/>
    <mergeCell ref="U9:U11"/>
    <mergeCell ref="V9:V11"/>
    <mergeCell ref="W9:X10"/>
    <mergeCell ref="Y9:Y11"/>
    <mergeCell ref="Z9:Z11"/>
    <mergeCell ref="S9:S11"/>
    <mergeCell ref="R10:R11"/>
    <mergeCell ref="K9:K11"/>
    <mergeCell ref="L9:L11"/>
    <mergeCell ref="M9:M11"/>
    <mergeCell ref="N9:N11"/>
    <mergeCell ref="O9:R9"/>
    <mergeCell ref="T9:T11"/>
    <mergeCell ref="O10:Q10"/>
  </mergeCells>
  <dataValidations>
    <dataValidation type="custom" allowBlank="1" showInputMessage="1" showErrorMessage="1" prompt="[A-Z][A-Z][A-Z][A-Z][A-Z][0-9][0-9][0-9][0-9][A-Z]_x000a__x000a_In absence of PAN write : ZZZZZ9999Z" sqref="H13 H15:H17">
      <formula1>EQ(LEN(H13),(10))</formula1>
    </dataValidation>
    <dataValidation type="decimal" operator="lessThanOrEqual" allowBlank="1" showErrorMessage="1" sqref="Y13 Y15:Y17">
      <formula1>M13</formula1>
    </dataValidation>
    <dataValidation type="list" allowBlank="1" showErrorMessage="1" sqref="F13 F15:F17">
      <formula1>$AV$9:$AV$10</formula1>
    </dataValidation>
    <dataValidation type="decimal" operator="greaterThan" allowBlank="1" showErrorMessage="1" sqref="I13 I15:I17">
      <formula1>0.0</formula1>
    </dataValidation>
    <dataValidation type="decimal" operator="greaterThanOrEqual" allowBlank="1" showErrorMessage="1" sqref="J13:L13 O13:P13 S13:T13 J15:L17 O15:P17 S15:T17">
      <formula1>0.0</formula1>
    </dataValidation>
    <dataValidation type="decimal" operator="lessThanOrEqual" allowBlank="1" showErrorMessage="1" sqref="W13 W15:W17">
      <formula1>J13</formula1>
    </dataValidation>
    <dataValidation type="list" allowBlank="1" showErrorMessage="1" sqref="E13 E15:E17">
      <formula1>$AE$1:$BB$1</formula1>
    </dataValidation>
  </dataValidations>
  <hyperlinks>
    <hyperlink display="Total" location="'Shareholding Pattern'!F48" ref="G19"/>
    <hyperlink display="Total" location="'Shareholding Pattern'!F48" ref="H19"/>
  </hyperlinks>
  <printOptions/>
  <pageMargins bottom="0.75" footer="0.0" header="0.0" left="0.7" right="0.7" top="0.75"/>
  <pageSetup orientation="portrait"/>
  <drawing r:id="rId1"/>
</worksheet>
</file>

<file path=xl/worksheets/sheet3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1"/>
    <pageSetUpPr/>
  </sheetPr>
  <sheetViews>
    <sheetView showGridLines="0" workbookViewId="0"/>
  </sheetViews>
  <sheetFormatPr customHeight="1" defaultColWidth="14.43" defaultRowHeight="15.0"/>
  <cols>
    <col customWidth="1" hidden="1" min="1" max="1" width="2.71"/>
    <col customWidth="1" min="2" max="2" width="2.71"/>
    <col customWidth="1" min="3" max="3" width="7.14"/>
    <col customWidth="1" min="4" max="6" width="35.71"/>
    <col customWidth="1" min="7" max="8" width="13.71"/>
    <col customWidth="1" min="9" max="9" width="14.57"/>
    <col customWidth="1" hidden="1" min="10" max="11" width="14.57"/>
    <col customWidth="1" min="12" max="12" width="15.57"/>
    <col customWidth="1" min="13" max="13" width="13.57"/>
    <col customWidth="1" min="14" max="14" width="15.43"/>
    <col customWidth="1" hidden="1" min="15" max="15" width="16.0"/>
    <col customWidth="1" min="16" max="16" width="16.43"/>
    <col customWidth="1" min="17" max="17" width="13.29"/>
    <col customWidth="1" hidden="1" min="18" max="20" width="14.57"/>
    <col customWidth="1" min="21" max="21" width="19.29"/>
    <col customWidth="1" hidden="1" min="22" max="22" width="15.43"/>
    <col customWidth="1" hidden="1" min="23" max="23" width="8.71"/>
    <col customWidth="1" min="24" max="24" width="15.43"/>
    <col customWidth="1" min="25" max="25" width="19.71"/>
    <col customWidth="1" min="26" max="26" width="2.71"/>
    <col customWidth="1" hidden="1" min="27" max="27" width="2.71"/>
    <col customWidth="1" hidden="1" min="28" max="30" width="3.86"/>
  </cols>
  <sheetData>
    <row r="1" hidden="1">
      <c r="I1" s="71">
        <v>0.0</v>
      </c>
    </row>
    <row r="2" hidden="1">
      <c r="D2" s="71" t="s">
        <v>385</v>
      </c>
      <c r="E2" s="71" t="s">
        <v>388</v>
      </c>
      <c r="F2" s="71" t="s">
        <v>354</v>
      </c>
      <c r="G2" s="71" t="s">
        <v>356</v>
      </c>
      <c r="H2" s="71" t="s">
        <v>129</v>
      </c>
      <c r="I2" s="71" t="s">
        <v>130</v>
      </c>
      <c r="J2" s="71" t="s">
        <v>131</v>
      </c>
      <c r="K2" s="71" t="s">
        <v>132</v>
      </c>
      <c r="L2" s="71" t="s">
        <v>133</v>
      </c>
      <c r="M2" s="71" t="s">
        <v>134</v>
      </c>
      <c r="N2" s="71" t="s">
        <v>135</v>
      </c>
      <c r="O2" s="71" t="s">
        <v>136</v>
      </c>
      <c r="P2" s="71" t="s">
        <v>137</v>
      </c>
      <c r="Q2" s="71" t="s">
        <v>138</v>
      </c>
      <c r="R2" s="71" t="s">
        <v>139</v>
      </c>
      <c r="S2" s="71" t="s">
        <v>140</v>
      </c>
      <c r="T2" s="71" t="s">
        <v>334</v>
      </c>
      <c r="U2" s="71" t="s">
        <v>141</v>
      </c>
      <c r="V2" s="71" t="s">
        <v>142</v>
      </c>
      <c r="W2" s="71" t="s">
        <v>143</v>
      </c>
      <c r="X2" s="71" t="s">
        <v>146</v>
      </c>
      <c r="Y2" s="71" t="s">
        <v>361</v>
      </c>
      <c r="AC2" s="71" t="s">
        <v>730</v>
      </c>
    </row>
    <row r="3" hidden="1">
      <c r="AC3" s="71" t="s">
        <v>731</v>
      </c>
    </row>
    <row r="4" hidden="1">
      <c r="AC4" s="71" t="s">
        <v>732</v>
      </c>
    </row>
    <row r="5" hidden="1">
      <c r="AC5" s="71" t="s">
        <v>733</v>
      </c>
    </row>
    <row r="6" hidden="1">
      <c r="AC6" s="71" t="s">
        <v>734</v>
      </c>
    </row>
    <row r="7" ht="15.0" customHeight="1">
      <c r="AC7" s="71" t="s">
        <v>649</v>
      </c>
    </row>
    <row r="8" ht="15.0" customHeight="1"/>
    <row r="9" ht="29.25" customHeight="1">
      <c r="C9" s="74" t="s">
        <v>735</v>
      </c>
      <c r="D9" s="74" t="s">
        <v>650</v>
      </c>
      <c r="E9" s="74" t="s">
        <v>736</v>
      </c>
      <c r="F9" s="74" t="s">
        <v>593</v>
      </c>
      <c r="G9" s="74" t="s">
        <v>594</v>
      </c>
      <c r="H9" s="74" t="s">
        <v>651</v>
      </c>
      <c r="I9" s="74" t="s">
        <v>152</v>
      </c>
      <c r="J9" s="74" t="s">
        <v>153</v>
      </c>
      <c r="K9" s="74" t="s">
        <v>154</v>
      </c>
      <c r="L9" s="74" t="s">
        <v>155</v>
      </c>
      <c r="M9" s="74" t="s">
        <v>156</v>
      </c>
      <c r="N9" s="257" t="s">
        <v>446</v>
      </c>
      <c r="O9" s="3"/>
      <c r="P9" s="3"/>
      <c r="Q9" s="4"/>
      <c r="R9" s="74" t="s">
        <v>158</v>
      </c>
      <c r="S9" s="74" t="s">
        <v>159</v>
      </c>
      <c r="T9" s="74" t="s">
        <v>160</v>
      </c>
      <c r="U9" s="74" t="s">
        <v>634</v>
      </c>
      <c r="V9" s="76" t="s">
        <v>162</v>
      </c>
      <c r="W9" s="77"/>
      <c r="X9" s="74" t="s">
        <v>164</v>
      </c>
      <c r="Y9" s="74" t="s">
        <v>361</v>
      </c>
    </row>
    <row r="10" ht="31.5" customHeight="1">
      <c r="C10" s="78"/>
      <c r="D10" s="78"/>
      <c r="E10" s="78"/>
      <c r="F10" s="78"/>
      <c r="G10" s="78"/>
      <c r="H10" s="78"/>
      <c r="I10" s="78"/>
      <c r="J10" s="78"/>
      <c r="K10" s="78"/>
      <c r="L10" s="78"/>
      <c r="M10" s="78"/>
      <c r="N10" s="257" t="s">
        <v>447</v>
      </c>
      <c r="O10" s="3"/>
      <c r="P10" s="4"/>
      <c r="Q10" s="74" t="s">
        <v>448</v>
      </c>
      <c r="R10" s="78"/>
      <c r="S10" s="78"/>
      <c r="T10" s="78"/>
      <c r="U10" s="78"/>
      <c r="V10" s="79"/>
      <c r="W10" s="80"/>
      <c r="X10" s="78"/>
      <c r="Y10" s="78"/>
    </row>
    <row r="11" ht="78.75" customHeight="1">
      <c r="C11" s="81"/>
      <c r="D11" s="81"/>
      <c r="E11" s="81"/>
      <c r="F11" s="81"/>
      <c r="G11" s="81"/>
      <c r="H11" s="81"/>
      <c r="I11" s="81"/>
      <c r="J11" s="81"/>
      <c r="K11" s="81"/>
      <c r="L11" s="81"/>
      <c r="M11" s="81"/>
      <c r="N11" s="82" t="s">
        <v>167</v>
      </c>
      <c r="O11" s="82" t="s">
        <v>168</v>
      </c>
      <c r="P11" s="82" t="s">
        <v>169</v>
      </c>
      <c r="Q11" s="81"/>
      <c r="R11" s="81"/>
      <c r="S11" s="81"/>
      <c r="T11" s="81"/>
      <c r="U11" s="81"/>
      <c r="V11" s="82" t="s">
        <v>170</v>
      </c>
      <c r="W11" s="82" t="s">
        <v>171</v>
      </c>
      <c r="X11" s="81"/>
      <c r="Y11" s="81"/>
    </row>
    <row r="12" ht="18.75" customHeight="1">
      <c r="C12" s="258" t="s">
        <v>737</v>
      </c>
      <c r="D12" s="339" t="s">
        <v>585</v>
      </c>
      <c r="E12" s="340"/>
      <c r="F12" s="260"/>
      <c r="G12" s="260"/>
      <c r="H12" s="260"/>
      <c r="I12" s="260"/>
      <c r="J12" s="260"/>
      <c r="K12" s="260"/>
      <c r="L12" s="260"/>
      <c r="M12" s="260"/>
      <c r="N12" s="260"/>
      <c r="O12" s="260"/>
      <c r="P12" s="260"/>
      <c r="Q12" s="260"/>
      <c r="R12" s="260"/>
      <c r="S12" s="260"/>
      <c r="T12" s="260"/>
      <c r="U12" s="260"/>
      <c r="V12" s="260"/>
      <c r="W12" s="260"/>
      <c r="X12" s="260"/>
      <c r="Y12" s="261"/>
    </row>
    <row r="13" ht="19.5" hidden="1" customHeight="1">
      <c r="A13" s="262"/>
      <c r="B13" s="262"/>
      <c r="C13" s="84"/>
      <c r="D13" s="314"/>
      <c r="E13" s="314"/>
      <c r="F13" s="314"/>
      <c r="G13" s="263"/>
      <c r="H13" s="264">
        <v>1.0</v>
      </c>
      <c r="I13" s="264"/>
      <c r="J13" s="265"/>
      <c r="K13" s="265"/>
      <c r="L13" s="266" t="str">
        <f>+IFERROR(IF(COUNT(I13:K13),ROUND(SUM(I13:K13),0),""),"")</f>
        <v/>
      </c>
      <c r="M13" s="341"/>
      <c r="N13" s="268" t="str">
        <f>IF(I13="","",I13)</f>
        <v/>
      </c>
      <c r="O13" s="269"/>
      <c r="P13" s="223" t="str">
        <f>+IFERROR(IF(COUNT(N13:O13),ROUND(SUM(N13,O13),2),""),"")</f>
        <v/>
      </c>
      <c r="Q13" s="267" t="str">
        <f>+IFERROR(IF(COUNT(P13),ROUND(P13/('Shareholding Pattern'!$P$58)*100,2),""),"")</f>
        <v/>
      </c>
      <c r="R13" s="265"/>
      <c r="S13" s="265"/>
      <c r="T13" s="270" t="str">
        <f>+IFERROR(IF(COUNT(R13:S13),ROUND(SUM(R13:S13),2),""),"")</f>
        <v/>
      </c>
      <c r="U13" s="341"/>
      <c r="V13" s="265"/>
      <c r="W13" s="267" t="str">
        <f>+IFERROR(IF(V13="","",(+IF(V13=0,0,IF(COUNT(V13,L13),ROUND(SUM(V13)/SUM(L13)*100,2),"")))),"")</f>
        <v/>
      </c>
      <c r="X13" s="264"/>
      <c r="Y13" s="271"/>
      <c r="Z13" s="262"/>
      <c r="AA13" s="262"/>
      <c r="AB13" s="262"/>
      <c r="AC13" s="262">
        <f>IF(SUM(H13:X13)&gt;0,1,0)</f>
        <v>1</v>
      </c>
      <c r="AD13" s="262">
        <f>SUM(AC15:AC65535)</f>
        <v>0</v>
      </c>
    </row>
    <row r="14" ht="24.75" customHeight="1">
      <c r="C14" s="272"/>
      <c r="D14" s="273"/>
      <c r="E14" s="328" t="s">
        <v>669</v>
      </c>
      <c r="G14" s="273"/>
      <c r="H14" s="273"/>
      <c r="I14" s="273"/>
      <c r="J14" s="273"/>
      <c r="K14" s="273"/>
      <c r="L14" s="273"/>
      <c r="M14" s="273"/>
      <c r="N14" s="273"/>
      <c r="O14" s="273"/>
      <c r="P14" s="273"/>
      <c r="Q14" s="273"/>
      <c r="R14" s="273"/>
      <c r="S14" s="273"/>
      <c r="T14" s="273"/>
      <c r="U14" s="273"/>
      <c r="V14" s="273"/>
      <c r="W14" s="273"/>
      <c r="X14" s="273"/>
      <c r="Y14" s="274"/>
    </row>
    <row r="15" ht="24.75" hidden="1" customHeight="1">
      <c r="C15" s="272"/>
      <c r="D15" s="273"/>
      <c r="E15" s="32"/>
      <c r="F15" s="32"/>
      <c r="G15" s="32"/>
      <c r="H15" s="32"/>
      <c r="I15" s="32"/>
      <c r="J15" s="38"/>
      <c r="K15" s="38"/>
      <c r="L15" s="32"/>
      <c r="M15" s="342" t="str">
        <f>+IFERROR(IF(COUNT(L15),ROUND(L15/('Shareholding Pattern'!$L$57)*100,2),""),"")</f>
        <v/>
      </c>
      <c r="N15" s="38"/>
      <c r="O15" s="38"/>
      <c r="P15" s="32"/>
      <c r="Q15" s="342" t="str">
        <f>+IFERROR(IF(COUNT(P15),ROUND(P15/('Shareholding Pattern'!$P$58)*100,2),""),"")</f>
        <v/>
      </c>
      <c r="R15" s="32"/>
      <c r="S15" s="32"/>
      <c r="T15" s="32"/>
      <c r="U15" s="342" t="str">
        <f>+IFERROR(IF(COUNT(L15,T15),ROUND(SUM(T15,L15)/SUM('Shareholding Pattern'!$L$57,'Shareholding Pattern'!$T$57)*100,2),""),"")</f>
        <v/>
      </c>
      <c r="V15" s="38"/>
      <c r="W15" s="32"/>
      <c r="X15" s="274"/>
    </row>
    <row r="16" ht="19.5" customHeight="1">
      <c r="C16" s="343"/>
      <c r="D16" s="344"/>
      <c r="E16" s="322"/>
      <c r="F16" s="321" t="s">
        <v>169</v>
      </c>
      <c r="G16" s="321" t="s">
        <v>169</v>
      </c>
      <c r="H16" s="153" t="str">
        <f>+IFERROR(IF(COUNT(H14:H15),ROUND(SUM(H14:H15),0),""),"")</f>
        <v/>
      </c>
      <c r="I16" s="153" t="str">
        <f t="shared" ref="I16:L16" si="1">+IFERROR(IF(COUNT(I13:I15),ROUND(SUM(I13:I15),0),""),"")</f>
        <v/>
      </c>
      <c r="J16" s="153" t="str">
        <f t="shared" si="1"/>
        <v/>
      </c>
      <c r="K16" s="153" t="str">
        <f t="shared" si="1"/>
        <v/>
      </c>
      <c r="L16" s="153" t="str">
        <f t="shared" si="1"/>
        <v/>
      </c>
      <c r="M16" s="341"/>
      <c r="N16" s="87" t="str">
        <f t="shared" ref="N16:P16" si="2">+IFERROR(IF(COUNT(N13:N15),ROUND(SUM(N13:N15),0),""),"")</f>
        <v/>
      </c>
      <c r="O16" s="87" t="str">
        <f t="shared" si="2"/>
        <v/>
      </c>
      <c r="P16" s="87" t="str">
        <f t="shared" si="2"/>
        <v/>
      </c>
      <c r="Q16" s="267" t="str">
        <f>+IFERROR(IF(COUNT(P16),ROUND(P16/('Shareholding Pattern'!$P$58)*100,2),""),"")</f>
        <v/>
      </c>
      <c r="R16" s="153" t="str">
        <f t="shared" ref="R16:T16" si="3">+IFERROR(IF(COUNT(R13:R15),ROUND(SUM(R13:R15),0),""),"")</f>
        <v/>
      </c>
      <c r="S16" s="153" t="str">
        <f t="shared" si="3"/>
        <v/>
      </c>
      <c r="T16" s="153" t="str">
        <f t="shared" si="3"/>
        <v/>
      </c>
      <c r="U16" s="341"/>
      <c r="V16" s="153" t="str">
        <f>+IFERROR(IF(COUNT(V13:V15),ROUND(SUM(V13:V15),0),""),"")</f>
        <v/>
      </c>
      <c r="W16" s="156" t="str">
        <f>+IFERROR(IF(V16="","",(+IF(V16=0,0,IF(COUNT(V16,L16),ROUND(SUM(V16)/SUM(L16)*100,2),"")))),"")</f>
        <v/>
      </c>
      <c r="X16" s="153" t="str">
        <f>+IFERROR(IF(COUNT(X13:X15),ROUND(SUM(X13:X15),0),""),"")</f>
        <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C9:C11"/>
    <mergeCell ref="D9:D11"/>
    <mergeCell ref="E9:E11"/>
    <mergeCell ref="F9:F11"/>
    <mergeCell ref="G9:G11"/>
    <mergeCell ref="H9:H11"/>
    <mergeCell ref="I9:I11"/>
    <mergeCell ref="T9:T11"/>
    <mergeCell ref="U9:U11"/>
    <mergeCell ref="V9:W10"/>
    <mergeCell ref="X9:X11"/>
    <mergeCell ref="Y9:Y11"/>
    <mergeCell ref="R9:R11"/>
    <mergeCell ref="Q10:Q11"/>
    <mergeCell ref="J9:J11"/>
    <mergeCell ref="K9:K11"/>
    <mergeCell ref="L9:L11"/>
    <mergeCell ref="M9:M11"/>
    <mergeCell ref="N9:Q9"/>
    <mergeCell ref="S9:S11"/>
    <mergeCell ref="N10:P10"/>
  </mergeCells>
  <dataValidations>
    <dataValidation type="custom" allowBlank="1" showInputMessage="1" showErrorMessage="1" prompt="[A-Z][A-Z][A-Z][A-Z][A-Z][0-9][0-9][0-9][0-9][A-Z]_x000a__x000a_In absence of PAN write : ZZZZZ9999Z" sqref="G13">
      <formula1>EQ(LEN(G13),(10))</formula1>
    </dataValidation>
    <dataValidation type="decimal" operator="lessThanOrEqual" allowBlank="1" showErrorMessage="1" sqref="X13:Y13">
      <formula1>L13</formula1>
    </dataValidation>
    <dataValidation type="decimal" operator="greaterThan" allowBlank="1" showErrorMessage="1" sqref="H13">
      <formula1>0.0</formula1>
    </dataValidation>
    <dataValidation type="decimal" operator="greaterThanOrEqual" allowBlank="1" showErrorMessage="1" sqref="I13:K13 N13:O13 R13:S13">
      <formula1>0.0</formula1>
    </dataValidation>
    <dataValidation type="list" allowBlank="1" showErrorMessage="1" sqref="D13">
      <formula1>$AC$2:$AC$7</formula1>
    </dataValidation>
    <dataValidation type="decimal" operator="lessThanOrEqual" allowBlank="1" showErrorMessage="1" sqref="V13">
      <formula1>I13</formula1>
    </dataValidation>
  </dataValidations>
  <hyperlinks>
    <hyperlink display="Total" location="'Shareholding Pattern'!F54" ref="F16"/>
    <hyperlink display="Total" location="'Shareholding Pattern'!F54" ref="G16"/>
  </hyperlinks>
  <printOptions/>
  <pageMargins bottom="0.75" footer="0.0" header="0.0" left="0.7" right="0.7" top="0.75"/>
  <pageSetup orientation="portrait"/>
  <drawing r:id="rId1"/>
</worksheet>
</file>

<file path=xl/worksheets/sheet3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1"/>
    <pageSetUpPr/>
  </sheetPr>
  <sheetViews>
    <sheetView showGridLines="0" workbookViewId="0"/>
  </sheetViews>
  <sheetFormatPr customHeight="1" defaultColWidth="14.43" defaultRowHeight="15.0"/>
  <cols>
    <col customWidth="1" hidden="1" min="1" max="2" width="2.71"/>
    <col customWidth="1" min="3" max="3" width="2.71"/>
    <col customWidth="1" min="4" max="4" width="7.14"/>
    <col customWidth="1" min="5" max="5" width="35.71"/>
    <col customWidth="1" min="6" max="7" width="13.71"/>
    <col customWidth="1" min="8" max="8" width="14.57"/>
    <col customWidth="1" hidden="1" min="9" max="10" width="14.57"/>
    <col customWidth="1" min="11" max="11" width="15.57"/>
    <col customWidth="1" min="12" max="12" width="13.57"/>
    <col customWidth="1" min="13" max="13" width="14.71"/>
    <col customWidth="1" hidden="1" min="14" max="14" width="14.71"/>
    <col customWidth="1" min="15" max="15" width="16.43"/>
    <col customWidth="1" min="16" max="16" width="11.86"/>
    <col customWidth="1" hidden="1" min="17" max="17" width="14.57"/>
    <col customWidth="1" hidden="1" min="18" max="18" width="15.29"/>
    <col customWidth="1" hidden="1" min="19" max="19" width="14.57"/>
    <col customWidth="1" min="20" max="20" width="19.14"/>
    <col customWidth="1" hidden="1" min="21" max="21" width="14.71"/>
    <col customWidth="1" hidden="1" min="22" max="22" width="8.14"/>
    <col customWidth="1" min="23" max="23" width="15.43"/>
    <col customWidth="1" min="24" max="24" width="19.43"/>
    <col customWidth="1" min="25" max="25" width="2.71"/>
    <col customWidth="1" hidden="1" min="26" max="26" width="5.14"/>
    <col customWidth="1" hidden="1" min="27" max="30" width="7.57"/>
  </cols>
  <sheetData>
    <row r="1" hidden="1">
      <c r="I1" s="71">
        <v>0.0</v>
      </c>
    </row>
    <row r="2" hidden="1">
      <c r="E2" s="71" t="s">
        <v>354</v>
      </c>
      <c r="F2" s="71" t="s">
        <v>356</v>
      </c>
      <c r="G2" s="71" t="s">
        <v>129</v>
      </c>
      <c r="H2" s="71" t="s">
        <v>130</v>
      </c>
      <c r="I2" s="71" t="s">
        <v>131</v>
      </c>
      <c r="J2" s="71" t="s">
        <v>132</v>
      </c>
      <c r="K2" s="71" t="s">
        <v>133</v>
      </c>
      <c r="L2" s="71" t="s">
        <v>134</v>
      </c>
      <c r="M2" s="71" t="s">
        <v>135</v>
      </c>
      <c r="N2" s="71" t="s">
        <v>136</v>
      </c>
      <c r="O2" s="71" t="s">
        <v>137</v>
      </c>
      <c r="P2" s="71" t="s">
        <v>138</v>
      </c>
      <c r="Q2" s="71" t="s">
        <v>139</v>
      </c>
      <c r="R2" s="71" t="s">
        <v>140</v>
      </c>
      <c r="S2" s="71" t="s">
        <v>334</v>
      </c>
      <c r="T2" s="71" t="s">
        <v>141</v>
      </c>
      <c r="U2" s="71" t="s">
        <v>142</v>
      </c>
      <c r="V2" s="71" t="s">
        <v>143</v>
      </c>
      <c r="W2" s="71" t="s">
        <v>146</v>
      </c>
      <c r="X2" s="71" t="s">
        <v>361</v>
      </c>
    </row>
    <row r="3" hidden="1"/>
    <row r="4" hidden="1"/>
    <row r="5" hidden="1"/>
    <row r="6" hidden="1"/>
    <row r="9" ht="29.25" customHeight="1">
      <c r="D9" s="74" t="s">
        <v>592</v>
      </c>
      <c r="E9" s="74" t="s">
        <v>593</v>
      </c>
      <c r="F9" s="74" t="s">
        <v>594</v>
      </c>
      <c r="G9" s="74" t="s">
        <v>651</v>
      </c>
      <c r="H9" s="74" t="s">
        <v>152</v>
      </c>
      <c r="I9" s="74" t="s">
        <v>153</v>
      </c>
      <c r="J9" s="74" t="s">
        <v>154</v>
      </c>
      <c r="K9" s="74" t="s">
        <v>155</v>
      </c>
      <c r="L9" s="74" t="s">
        <v>156</v>
      </c>
      <c r="M9" s="257" t="s">
        <v>446</v>
      </c>
      <c r="N9" s="3"/>
      <c r="O9" s="3"/>
      <c r="P9" s="4"/>
      <c r="Q9" s="74" t="s">
        <v>158</v>
      </c>
      <c r="R9" s="74" t="s">
        <v>159</v>
      </c>
      <c r="S9" s="74" t="s">
        <v>160</v>
      </c>
      <c r="T9" s="74" t="s">
        <v>634</v>
      </c>
      <c r="U9" s="76" t="s">
        <v>162</v>
      </c>
      <c r="V9" s="77"/>
      <c r="W9" s="74" t="s">
        <v>164</v>
      </c>
      <c r="X9" s="74" t="s">
        <v>361</v>
      </c>
    </row>
    <row r="10" ht="31.5" customHeight="1">
      <c r="D10" s="78"/>
      <c r="E10" s="78"/>
      <c r="F10" s="78"/>
      <c r="G10" s="78"/>
      <c r="H10" s="78"/>
      <c r="I10" s="78"/>
      <c r="J10" s="78"/>
      <c r="K10" s="78"/>
      <c r="L10" s="78"/>
      <c r="M10" s="257" t="s">
        <v>447</v>
      </c>
      <c r="N10" s="3"/>
      <c r="O10" s="4"/>
      <c r="P10" s="74" t="s">
        <v>448</v>
      </c>
      <c r="Q10" s="78"/>
      <c r="R10" s="78"/>
      <c r="S10" s="78"/>
      <c r="T10" s="78"/>
      <c r="U10" s="79"/>
      <c r="V10" s="80"/>
      <c r="W10" s="78"/>
      <c r="X10" s="78"/>
    </row>
    <row r="11">
      <c r="D11" s="81"/>
      <c r="E11" s="81"/>
      <c r="F11" s="81"/>
      <c r="G11" s="81"/>
      <c r="H11" s="81"/>
      <c r="I11" s="81"/>
      <c r="J11" s="81"/>
      <c r="K11" s="81"/>
      <c r="L11" s="81"/>
      <c r="M11" s="82" t="s">
        <v>167</v>
      </c>
      <c r="N11" s="82" t="s">
        <v>168</v>
      </c>
      <c r="O11" s="82" t="s">
        <v>169</v>
      </c>
      <c r="P11" s="81"/>
      <c r="Q11" s="81"/>
      <c r="R11" s="81"/>
      <c r="S11" s="81"/>
      <c r="T11" s="81"/>
      <c r="U11" s="82" t="s">
        <v>170</v>
      </c>
      <c r="V11" s="82" t="s">
        <v>171</v>
      </c>
      <c r="W11" s="81"/>
      <c r="X11" s="81"/>
    </row>
    <row r="12" ht="17.25" customHeight="1">
      <c r="D12" s="345" t="s">
        <v>738</v>
      </c>
      <c r="E12" s="346" t="s">
        <v>586</v>
      </c>
      <c r="F12" s="346"/>
      <c r="G12" s="260"/>
      <c r="H12" s="260"/>
      <c r="I12" s="260"/>
      <c r="J12" s="260"/>
      <c r="K12" s="260"/>
      <c r="L12" s="260"/>
      <c r="M12" s="260"/>
      <c r="N12" s="260"/>
      <c r="O12" s="260"/>
      <c r="P12" s="260"/>
      <c r="Q12" s="260"/>
      <c r="R12" s="260"/>
      <c r="S12" s="260"/>
      <c r="T12" s="260"/>
      <c r="U12" s="260"/>
      <c r="V12" s="260"/>
      <c r="W12" s="260"/>
      <c r="X12" s="261"/>
    </row>
    <row r="13" ht="19.5" hidden="1" customHeight="1">
      <c r="A13" s="262"/>
      <c r="B13" s="262"/>
      <c r="C13" s="262"/>
      <c r="D13" s="84"/>
      <c r="E13" s="314"/>
      <c r="F13" s="263"/>
      <c r="G13" s="264">
        <v>1.0</v>
      </c>
      <c r="H13" s="264"/>
      <c r="I13" s="265"/>
      <c r="J13" s="265"/>
      <c r="K13" s="270" t="str">
        <f>+IFERROR(IF(COUNT(H13:J13),ROUND(SUM(H13:J13),0),""),"")</f>
        <v/>
      </c>
      <c r="L13" s="267" t="str">
        <f>+IFERROR(IF(COUNT(K13),ROUND(K13/'Shareholding Pattern'!$L$57*100,2),""),"")</f>
        <v/>
      </c>
      <c r="M13" s="268" t="str">
        <f>IF(H13="","",H13)</f>
        <v/>
      </c>
      <c r="N13" s="269"/>
      <c r="O13" s="223" t="str">
        <f>+IFERROR(IF(COUNT(M13:N13),ROUND(SUM(M13,N13),0),""),"")</f>
        <v/>
      </c>
      <c r="P13" s="267" t="str">
        <f>+IFERROR(IF(COUNT(O13),ROUND(O13/('Shareholding Pattern'!$P$58)*100,2),""),"")</f>
        <v/>
      </c>
      <c r="Q13" s="265"/>
      <c r="R13" s="265"/>
      <c r="S13" s="270" t="str">
        <f>+IFERROR(IF(COUNT(Q13:R13),ROUND(SUM(Q13:R13),0),""),"")</f>
        <v/>
      </c>
      <c r="T13" s="267" t="str">
        <f>+IFERROR(IF(COUNT(K13,S13),ROUND(SUM(S13,K13)/SUM('Shareholding Pattern'!$L$57,'Shareholding Pattern'!$T$57)*100,2),""),"")</f>
        <v/>
      </c>
      <c r="U13" s="265"/>
      <c r="V13" s="267" t="str">
        <f>+IFERROR(IF(U13="","",(IF(COUNT(U13,K13),ROUND(SUM(U13)/SUM(K13)*100,2),""))),"")</f>
        <v/>
      </c>
      <c r="W13" s="264"/>
      <c r="X13" s="271"/>
      <c r="Y13" s="262"/>
      <c r="Z13" s="262"/>
      <c r="AA13" s="262"/>
      <c r="AB13" s="262"/>
      <c r="AC13" s="262">
        <f>IF(SUM(H13:W13)&gt;0,1,0)</f>
        <v>0</v>
      </c>
      <c r="AD13" s="262">
        <f>SUM(AC15:AC65535)</f>
        <v>0</v>
      </c>
    </row>
    <row r="14" ht="24.75" customHeight="1">
      <c r="D14" s="272"/>
      <c r="E14" s="273"/>
      <c r="F14" s="328" t="s">
        <v>739</v>
      </c>
      <c r="G14" s="273"/>
      <c r="H14" s="273"/>
      <c r="I14" s="273"/>
      <c r="J14" s="273"/>
      <c r="K14" s="273"/>
      <c r="L14" s="273"/>
      <c r="M14" s="273"/>
      <c r="N14" s="273"/>
      <c r="O14" s="273"/>
      <c r="P14" s="273"/>
      <c r="Q14" s="273"/>
      <c r="R14" s="273"/>
      <c r="S14" s="273"/>
      <c r="T14" s="273"/>
      <c r="U14" s="273"/>
      <c r="V14" s="273"/>
      <c r="W14" s="273"/>
      <c r="X14" s="274"/>
    </row>
    <row r="15" hidden="1">
      <c r="D15" s="272"/>
      <c r="E15" s="32"/>
      <c r="F15" s="32"/>
      <c r="G15" s="32"/>
      <c r="H15" s="273"/>
      <c r="I15" s="32"/>
      <c r="J15" s="38"/>
      <c r="K15" s="38"/>
      <c r="L15" s="32"/>
      <c r="M15" s="32"/>
      <c r="N15" s="38"/>
      <c r="O15" s="38"/>
      <c r="P15" s="32"/>
      <c r="Q15" s="32"/>
      <c r="R15" s="32"/>
      <c r="S15" s="32"/>
      <c r="T15" s="32"/>
      <c r="U15" s="32"/>
      <c r="V15" s="38"/>
      <c r="W15" s="274"/>
    </row>
    <row r="16" ht="19.5" customHeight="1">
      <c r="D16" s="347"/>
      <c r="E16" s="325" t="s">
        <v>169</v>
      </c>
      <c r="F16" s="325" t="s">
        <v>169</v>
      </c>
      <c r="G16" s="153" t="str">
        <f>+IFERROR(IF(COUNT(G14:G15),ROUND(SUM(G14:G15),0),""),"")</f>
        <v/>
      </c>
      <c r="H16" s="153" t="str">
        <f t="shared" ref="H16:K16" si="1">+IFERROR(IF(COUNT(H13:H15),ROUND(SUM(H13:H15),0),""),"")</f>
        <v/>
      </c>
      <c r="I16" s="153" t="str">
        <f t="shared" si="1"/>
        <v/>
      </c>
      <c r="J16" s="153" t="str">
        <f t="shared" si="1"/>
        <v/>
      </c>
      <c r="K16" s="153" t="str">
        <f t="shared" si="1"/>
        <v/>
      </c>
      <c r="L16" s="267" t="str">
        <f>+IFERROR(IF(COUNT(K16),ROUND(K16/'Shareholding Pattern'!$L$57*100,2),""),"")</f>
        <v/>
      </c>
      <c r="M16" s="87" t="str">
        <f t="shared" ref="M16:O16" si="2">+IFERROR(IF(COUNT(M13:M15),ROUND(SUM(M13:M15),0),""),"")</f>
        <v/>
      </c>
      <c r="N16" s="87" t="str">
        <f t="shared" si="2"/>
        <v/>
      </c>
      <c r="O16" s="87" t="str">
        <f t="shared" si="2"/>
        <v/>
      </c>
      <c r="P16" s="267" t="str">
        <f>+IFERROR(IF(COUNT(O16),ROUND(O16/('Shareholding Pattern'!$P$58)*100,2),""),"")</f>
        <v/>
      </c>
      <c r="Q16" s="153" t="str">
        <f t="shared" ref="Q16:S16" si="3">+IFERROR(IF(COUNT(Q13:Q15),ROUND(SUM(Q13:Q15),0),""),"")</f>
        <v/>
      </c>
      <c r="R16" s="153" t="str">
        <f t="shared" si="3"/>
        <v/>
      </c>
      <c r="S16" s="153" t="str">
        <f t="shared" si="3"/>
        <v/>
      </c>
      <c r="T16" s="267" t="str">
        <f>+IFERROR(IF(COUNT(K16,S16),ROUND(SUM(S16,K16)/SUM('Shareholding Pattern'!$L$57,'Shareholding Pattern'!$T$57)*100,2),""),"")</f>
        <v/>
      </c>
      <c r="U16" s="153" t="str">
        <f>+IFERROR(IF(COUNT(U13:U15),ROUND(SUM(U13:U15),0),""),"")</f>
        <v/>
      </c>
      <c r="V16" s="267" t="str">
        <f>+IFERROR(IF(COUNT(U16,K16),ROUND(SUM(U16)/SUM(K16)*100,2),""),0)</f>
        <v/>
      </c>
      <c r="W16" s="153" t="str">
        <f>+IFERROR(IF(COUNT(W13:W15),ROUND(SUM(W13:W15),0),""),"")</f>
        <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9">
    <mergeCell ref="D9:D11"/>
    <mergeCell ref="E9:E11"/>
    <mergeCell ref="F9:F11"/>
    <mergeCell ref="G9:G11"/>
    <mergeCell ref="H9:H11"/>
    <mergeCell ref="I9:I11"/>
    <mergeCell ref="J9:J11"/>
    <mergeCell ref="U9:V10"/>
    <mergeCell ref="W9:W11"/>
    <mergeCell ref="X9:X11"/>
    <mergeCell ref="Q9:Q11"/>
    <mergeCell ref="P10:P11"/>
    <mergeCell ref="K9:K11"/>
    <mergeCell ref="L9:L11"/>
    <mergeCell ref="M9:P9"/>
    <mergeCell ref="R9:R11"/>
    <mergeCell ref="S9:S11"/>
    <mergeCell ref="T9:T11"/>
    <mergeCell ref="M10:O10"/>
  </mergeCells>
  <dataValidations>
    <dataValidation type="custom" allowBlank="1" showInputMessage="1" showErrorMessage="1" prompt="[A-Z][A-Z][A-Z][A-Z][A-Z][0-9][0-9][0-9][0-9][A-Z]_x000a__x000a_In absence of PAN write : ZZZZZ9999Z" sqref="F13">
      <formula1>EQ(LEN(F13),(10))</formula1>
    </dataValidation>
    <dataValidation type="decimal" operator="lessThanOrEqual" allowBlank="1" showErrorMessage="1" sqref="W13">
      <formula1>K13</formula1>
    </dataValidation>
    <dataValidation type="decimal" operator="greaterThan" allowBlank="1" showErrorMessage="1" sqref="G13">
      <formula1>0.0</formula1>
    </dataValidation>
    <dataValidation type="decimal" operator="greaterThanOrEqual" allowBlank="1" showErrorMessage="1" sqref="H13:J13 M13:N13 Q13:R13">
      <formula1>0.0</formula1>
    </dataValidation>
    <dataValidation type="decimal" operator="lessThanOrEqual" allowBlank="1" showErrorMessage="1" sqref="U13">
      <formula1>H13</formula1>
    </dataValidation>
  </dataValidations>
  <hyperlinks>
    <hyperlink display="Total" location="'Shareholding Pattern'!F55" ref="E16"/>
    <hyperlink display="Total" location="'Shareholding Pattern'!F55" ref="F16"/>
  </hyperlinks>
  <printOptions/>
  <pageMargins bottom="0.75" footer="0.0" header="0.0" left="0.7" right="0.7" top="0.75"/>
  <pageSetup orientation="portrait"/>
  <drawing r:id="rId1"/>
</worksheet>
</file>

<file path=xl/worksheets/sheet3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9"/>
    <pageSetUpPr/>
  </sheetPr>
  <sheetViews>
    <sheetView showGridLines="0" workbookViewId="0"/>
  </sheetViews>
  <sheetFormatPr customHeight="1" defaultColWidth="14.43" defaultRowHeight="15.0"/>
  <cols>
    <col customWidth="1" hidden="1" min="1" max="3" width="2.71"/>
    <col customWidth="1" min="4" max="4" width="2.71"/>
    <col customWidth="1" min="5" max="5" width="7.14"/>
    <col customWidth="1" min="6" max="6" width="21.0"/>
    <col customWidth="1" min="7" max="7" width="22.43"/>
    <col customWidth="1" min="8" max="8" width="14.57"/>
    <col customWidth="1" min="9" max="9" width="30.14"/>
    <col customWidth="1" min="10" max="10" width="2.71"/>
    <col customWidth="1" min="11" max="26" width="8.71"/>
  </cols>
  <sheetData>
    <row r="1" hidden="1">
      <c r="I1" s="348">
        <v>0.0</v>
      </c>
    </row>
    <row r="2" hidden="1">
      <c r="I2" s="348"/>
    </row>
    <row r="3" hidden="1">
      <c r="I3" s="348"/>
    </row>
    <row r="4" hidden="1">
      <c r="I4" s="348"/>
    </row>
    <row r="5" ht="19.5" hidden="1" customHeight="1">
      <c r="I5" s="348"/>
    </row>
    <row r="6" ht="12.75" customHeight="1">
      <c r="I6" s="348"/>
      <c r="J6" s="41"/>
    </row>
    <row r="7">
      <c r="I7" s="348"/>
      <c r="J7" s="41"/>
    </row>
    <row r="8" ht="11.25" customHeight="1">
      <c r="I8" s="348"/>
      <c r="J8" s="41"/>
    </row>
    <row r="9" ht="30.0" customHeight="1">
      <c r="E9" s="72" t="s">
        <v>740</v>
      </c>
      <c r="F9" s="3"/>
      <c r="G9" s="3"/>
      <c r="H9" s="3"/>
      <c r="I9" s="4"/>
      <c r="J9" s="41"/>
    </row>
    <row r="10">
      <c r="E10" s="74" t="s">
        <v>592</v>
      </c>
      <c r="F10" s="74" t="s">
        <v>129</v>
      </c>
      <c r="G10" s="74" t="s">
        <v>391</v>
      </c>
      <c r="H10" s="74" t="s">
        <v>406</v>
      </c>
      <c r="I10" s="74" t="s">
        <v>408</v>
      </c>
      <c r="J10" s="41"/>
    </row>
    <row r="11">
      <c r="E11" s="78"/>
      <c r="F11" s="78"/>
      <c r="G11" s="78"/>
      <c r="H11" s="78"/>
      <c r="I11" s="78"/>
      <c r="J11" s="41"/>
    </row>
    <row r="12">
      <c r="E12" s="81"/>
      <c r="F12" s="81"/>
      <c r="G12" s="81"/>
      <c r="H12" s="81"/>
      <c r="I12" s="81"/>
      <c r="J12" s="41"/>
    </row>
    <row r="13" ht="28.5" hidden="1" customHeight="1">
      <c r="E13" s="84"/>
      <c r="F13" s="264"/>
      <c r="G13" s="90"/>
      <c r="H13" s="349"/>
      <c r="I13" s="313"/>
      <c r="J13" s="41"/>
    </row>
    <row r="14" ht="25.5" customHeight="1">
      <c r="E14" s="272"/>
      <c r="F14" s="273"/>
      <c r="G14" s="273"/>
      <c r="H14" s="273"/>
      <c r="I14" s="350" t="s">
        <v>741</v>
      </c>
      <c r="J14" s="41"/>
    </row>
    <row r="15">
      <c r="I15" s="348"/>
    </row>
    <row r="16">
      <c r="I16" s="348"/>
    </row>
    <row r="17">
      <c r="I17" s="348"/>
    </row>
    <row r="18">
      <c r="I18" s="348"/>
    </row>
    <row r="19">
      <c r="I19" s="348"/>
    </row>
    <row r="20">
      <c r="I20" s="348"/>
    </row>
    <row r="21" ht="15.75" customHeight="1">
      <c r="I21" s="348"/>
    </row>
    <row r="22" ht="15.75" customHeight="1">
      <c r="I22" s="348"/>
    </row>
    <row r="23" ht="15.75" customHeight="1">
      <c r="I23" s="348"/>
    </row>
    <row r="24" ht="15.75" customHeight="1">
      <c r="I24" s="348"/>
    </row>
    <row r="25" ht="15.75" customHeight="1">
      <c r="I25" s="348"/>
    </row>
    <row r="26" ht="15.75" customHeight="1">
      <c r="I26" s="348"/>
    </row>
    <row r="27" ht="15.75" customHeight="1">
      <c r="I27" s="348"/>
    </row>
    <row r="28" ht="15.75" customHeight="1">
      <c r="I28" s="348"/>
    </row>
    <row r="29" ht="15.75" customHeight="1">
      <c r="I29" s="348"/>
    </row>
    <row r="30" ht="15.75" customHeight="1">
      <c r="I30" s="348"/>
    </row>
    <row r="31" ht="15.75" customHeight="1">
      <c r="I31" s="348"/>
    </row>
    <row r="32" ht="15.75" customHeight="1">
      <c r="I32" s="348"/>
    </row>
    <row r="33" ht="15.75" customHeight="1">
      <c r="I33" s="348"/>
    </row>
    <row r="34" ht="15.75" customHeight="1">
      <c r="I34" s="348"/>
    </row>
    <row r="35" ht="15.75" customHeight="1">
      <c r="I35" s="348"/>
    </row>
    <row r="36" ht="15.75" customHeight="1">
      <c r="I36" s="348"/>
    </row>
    <row r="37" ht="15.75" customHeight="1">
      <c r="I37" s="348"/>
    </row>
    <row r="38" ht="15.75" customHeight="1">
      <c r="I38" s="348"/>
    </row>
    <row r="39" ht="15.75" customHeight="1">
      <c r="I39" s="348"/>
    </row>
    <row r="40" ht="15.75" customHeight="1">
      <c r="I40" s="348"/>
    </row>
    <row r="41" ht="15.75" customHeight="1">
      <c r="I41" s="348"/>
    </row>
    <row r="42" ht="15.75" customHeight="1">
      <c r="I42" s="348"/>
    </row>
    <row r="43" ht="15.75" customHeight="1">
      <c r="I43" s="348"/>
    </row>
    <row r="44" ht="15.75" customHeight="1">
      <c r="I44" s="348"/>
    </row>
    <row r="45" ht="15.75" customHeight="1">
      <c r="I45" s="348"/>
    </row>
    <row r="46" ht="15.75" customHeight="1">
      <c r="I46" s="348"/>
    </row>
    <row r="47" ht="15.75" customHeight="1">
      <c r="I47" s="348"/>
    </row>
    <row r="48" ht="15.75" customHeight="1">
      <c r="I48" s="348"/>
    </row>
    <row r="49" ht="15.75" customHeight="1">
      <c r="I49" s="348"/>
    </row>
    <row r="50" ht="15.75" customHeight="1">
      <c r="I50" s="348"/>
    </row>
    <row r="51" ht="15.75" customHeight="1">
      <c r="I51" s="348"/>
    </row>
    <row r="52" ht="15.75" customHeight="1">
      <c r="I52" s="348"/>
    </row>
    <row r="53" ht="15.75" customHeight="1">
      <c r="I53" s="348"/>
    </row>
    <row r="54" ht="15.75" customHeight="1">
      <c r="I54" s="348"/>
    </row>
    <row r="55" ht="15.75" customHeight="1">
      <c r="I55" s="348"/>
    </row>
    <row r="56" ht="15.75" customHeight="1">
      <c r="I56" s="348"/>
    </row>
    <row r="57" ht="15.75" customHeight="1">
      <c r="I57" s="348"/>
    </row>
    <row r="58" ht="15.75" customHeight="1">
      <c r="I58" s="348"/>
    </row>
    <row r="59" ht="15.75" customHeight="1">
      <c r="I59" s="348"/>
    </row>
    <row r="60" ht="15.75" customHeight="1">
      <c r="I60" s="348"/>
    </row>
    <row r="61" ht="15.75" customHeight="1">
      <c r="I61" s="348"/>
    </row>
    <row r="62" ht="15.75" customHeight="1">
      <c r="I62" s="348"/>
    </row>
    <row r="63" ht="15.75" customHeight="1">
      <c r="I63" s="348"/>
    </row>
    <row r="64" ht="15.75" customHeight="1">
      <c r="I64" s="348"/>
    </row>
    <row r="65" ht="15.75" customHeight="1">
      <c r="I65" s="348"/>
    </row>
    <row r="66" ht="15.75" customHeight="1">
      <c r="I66" s="348"/>
    </row>
    <row r="67" ht="15.75" customHeight="1">
      <c r="I67" s="348"/>
    </row>
    <row r="68" ht="15.75" customHeight="1">
      <c r="I68" s="348"/>
    </row>
    <row r="69" ht="15.75" customHeight="1">
      <c r="I69" s="348"/>
    </row>
    <row r="70" ht="15.75" customHeight="1">
      <c r="I70" s="348"/>
    </row>
    <row r="71" ht="15.75" customHeight="1">
      <c r="I71" s="348"/>
    </row>
    <row r="72" ht="15.75" customHeight="1">
      <c r="I72" s="348"/>
    </row>
    <row r="73" ht="15.75" customHeight="1">
      <c r="I73" s="348"/>
    </row>
    <row r="74" ht="15.75" customHeight="1">
      <c r="I74" s="348"/>
    </row>
    <row r="75" ht="15.75" customHeight="1">
      <c r="I75" s="348"/>
    </row>
    <row r="76" ht="15.75" customHeight="1">
      <c r="I76" s="348"/>
    </row>
    <row r="77" ht="15.75" customHeight="1">
      <c r="I77" s="348"/>
    </row>
    <row r="78" ht="15.75" customHeight="1">
      <c r="I78" s="348"/>
    </row>
    <row r="79" ht="15.75" customHeight="1">
      <c r="I79" s="348"/>
    </row>
    <row r="80" ht="15.75" customHeight="1">
      <c r="I80" s="348"/>
    </row>
    <row r="81" ht="15.75" customHeight="1">
      <c r="I81" s="348"/>
    </row>
    <row r="82" ht="15.75" customHeight="1">
      <c r="I82" s="348"/>
    </row>
    <row r="83" ht="15.75" customHeight="1">
      <c r="I83" s="348"/>
    </row>
    <row r="84" ht="15.75" customHeight="1">
      <c r="I84" s="348"/>
    </row>
    <row r="85" ht="15.75" customHeight="1">
      <c r="I85" s="348"/>
    </row>
    <row r="86" ht="15.75" customHeight="1">
      <c r="I86" s="348"/>
    </row>
    <row r="87" ht="15.75" customHeight="1">
      <c r="I87" s="348"/>
    </row>
    <row r="88" ht="15.75" customHeight="1">
      <c r="I88" s="348"/>
    </row>
    <row r="89" ht="15.75" customHeight="1">
      <c r="I89" s="348"/>
    </row>
    <row r="90" ht="15.75" customHeight="1">
      <c r="I90" s="348"/>
    </row>
    <row r="91" ht="15.75" customHeight="1">
      <c r="I91" s="348"/>
    </row>
    <row r="92" ht="15.75" customHeight="1">
      <c r="I92" s="348"/>
    </row>
    <row r="93" ht="15.75" customHeight="1">
      <c r="I93" s="348"/>
    </row>
    <row r="94" ht="15.75" customHeight="1">
      <c r="I94" s="348"/>
    </row>
    <row r="95" ht="15.75" customHeight="1">
      <c r="I95" s="348"/>
    </row>
    <row r="96" ht="15.75" customHeight="1">
      <c r="I96" s="348"/>
    </row>
    <row r="97" ht="15.75" customHeight="1">
      <c r="I97" s="348"/>
    </row>
    <row r="98" ht="15.75" customHeight="1">
      <c r="I98" s="348"/>
    </row>
    <row r="99" ht="15.75" customHeight="1">
      <c r="I99" s="348"/>
    </row>
    <row r="100" ht="15.75" customHeight="1">
      <c r="I100" s="348"/>
    </row>
    <row r="101" ht="15.75" customHeight="1">
      <c r="I101" s="348"/>
    </row>
    <row r="102" ht="15.75" customHeight="1">
      <c r="I102" s="348"/>
    </row>
    <row r="103" ht="15.75" customHeight="1">
      <c r="I103" s="348"/>
    </row>
    <row r="104" ht="15.75" customHeight="1">
      <c r="I104" s="348"/>
    </row>
    <row r="105" ht="15.75" customHeight="1">
      <c r="I105" s="348"/>
    </row>
    <row r="106" ht="15.75" customHeight="1">
      <c r="I106" s="348"/>
    </row>
    <row r="107" ht="15.75" customHeight="1">
      <c r="I107" s="348"/>
    </row>
    <row r="108" ht="15.75" customHeight="1">
      <c r="I108" s="348"/>
    </row>
    <row r="109" ht="15.75" customHeight="1">
      <c r="I109" s="348"/>
    </row>
    <row r="110" ht="15.75" customHeight="1">
      <c r="I110" s="348"/>
    </row>
    <row r="111" ht="15.75" customHeight="1">
      <c r="I111" s="348"/>
    </row>
    <row r="112" ht="15.75" customHeight="1">
      <c r="I112" s="348"/>
    </row>
    <row r="113" ht="15.75" customHeight="1">
      <c r="I113" s="348"/>
    </row>
    <row r="114" ht="15.75" customHeight="1">
      <c r="I114" s="348"/>
    </row>
    <row r="115" ht="15.75" customHeight="1">
      <c r="I115" s="348"/>
    </row>
    <row r="116" ht="15.75" customHeight="1">
      <c r="I116" s="348"/>
    </row>
    <row r="117" ht="15.75" customHeight="1">
      <c r="I117" s="348"/>
    </row>
    <row r="118" ht="15.75" customHeight="1">
      <c r="I118" s="348"/>
    </row>
    <row r="119" ht="15.75" customHeight="1">
      <c r="I119" s="348"/>
    </row>
    <row r="120" ht="15.75" customHeight="1">
      <c r="I120" s="348"/>
    </row>
    <row r="121" ht="15.75" customHeight="1">
      <c r="I121" s="348"/>
    </row>
    <row r="122" ht="15.75" customHeight="1">
      <c r="I122" s="348"/>
    </row>
    <row r="123" ht="15.75" customHeight="1">
      <c r="I123" s="348"/>
    </row>
    <row r="124" ht="15.75" customHeight="1">
      <c r="I124" s="348"/>
    </row>
    <row r="125" ht="15.75" customHeight="1">
      <c r="I125" s="348"/>
    </row>
    <row r="126" ht="15.75" customHeight="1">
      <c r="I126" s="348"/>
    </row>
    <row r="127" ht="15.75" customHeight="1">
      <c r="I127" s="348"/>
    </row>
    <row r="128" ht="15.75" customHeight="1">
      <c r="I128" s="348"/>
    </row>
    <row r="129" ht="15.75" customHeight="1">
      <c r="I129" s="348"/>
    </row>
    <row r="130" ht="15.75" customHeight="1">
      <c r="I130" s="348"/>
    </row>
    <row r="131" ht="15.75" customHeight="1">
      <c r="I131" s="348"/>
    </row>
    <row r="132" ht="15.75" customHeight="1">
      <c r="I132" s="348"/>
    </row>
    <row r="133" ht="15.75" customHeight="1">
      <c r="I133" s="348"/>
    </row>
    <row r="134" ht="15.75" customHeight="1">
      <c r="I134" s="348"/>
    </row>
    <row r="135" ht="15.75" customHeight="1">
      <c r="I135" s="348"/>
    </row>
    <row r="136" ht="15.75" customHeight="1">
      <c r="I136" s="348"/>
    </row>
    <row r="137" ht="15.75" customHeight="1">
      <c r="I137" s="348"/>
    </row>
    <row r="138" ht="15.75" customHeight="1">
      <c r="I138" s="348"/>
    </row>
    <row r="139" ht="15.75" customHeight="1">
      <c r="I139" s="348"/>
    </row>
    <row r="140" ht="15.75" customHeight="1">
      <c r="I140" s="348"/>
    </row>
    <row r="141" ht="15.75" customHeight="1">
      <c r="I141" s="348"/>
    </row>
    <row r="142" ht="15.75" customHeight="1">
      <c r="I142" s="348"/>
    </row>
    <row r="143" ht="15.75" customHeight="1">
      <c r="I143" s="348"/>
    </row>
    <row r="144" ht="15.75" customHeight="1">
      <c r="I144" s="348"/>
    </row>
    <row r="145" ht="15.75" customHeight="1">
      <c r="I145" s="348"/>
    </row>
    <row r="146" ht="15.75" customHeight="1">
      <c r="I146" s="348"/>
    </row>
    <row r="147" ht="15.75" customHeight="1">
      <c r="I147" s="348"/>
    </row>
    <row r="148" ht="15.75" customHeight="1">
      <c r="I148" s="348"/>
    </row>
    <row r="149" ht="15.75" customHeight="1">
      <c r="I149" s="348"/>
    </row>
    <row r="150" ht="15.75" customHeight="1">
      <c r="I150" s="348"/>
    </row>
    <row r="151" ht="15.75" customHeight="1">
      <c r="I151" s="348"/>
    </row>
    <row r="152" ht="15.75" customHeight="1">
      <c r="I152" s="348"/>
    </row>
    <row r="153" ht="15.75" customHeight="1">
      <c r="I153" s="348"/>
    </row>
    <row r="154" ht="15.75" customHeight="1">
      <c r="I154" s="348"/>
    </row>
    <row r="155" ht="15.75" customHeight="1">
      <c r="I155" s="348"/>
    </row>
    <row r="156" ht="15.75" customHeight="1">
      <c r="I156" s="348"/>
    </row>
    <row r="157" ht="15.75" customHeight="1">
      <c r="I157" s="348"/>
    </row>
    <row r="158" ht="15.75" customHeight="1">
      <c r="I158" s="348"/>
    </row>
    <row r="159" ht="15.75" customHeight="1">
      <c r="I159" s="348"/>
    </row>
    <row r="160" ht="15.75" customHeight="1">
      <c r="I160" s="348"/>
    </row>
    <row r="161" ht="15.75" customHeight="1">
      <c r="I161" s="348"/>
    </row>
    <row r="162" ht="15.75" customHeight="1">
      <c r="I162" s="348"/>
    </row>
    <row r="163" ht="15.75" customHeight="1">
      <c r="I163" s="348"/>
    </row>
    <row r="164" ht="15.75" customHeight="1">
      <c r="I164" s="348"/>
    </row>
    <row r="165" ht="15.75" customHeight="1">
      <c r="I165" s="348"/>
    </row>
    <row r="166" ht="15.75" customHeight="1">
      <c r="I166" s="348"/>
    </row>
    <row r="167" ht="15.75" customHeight="1">
      <c r="I167" s="348"/>
    </row>
    <row r="168" ht="15.75" customHeight="1">
      <c r="I168" s="348"/>
    </row>
    <row r="169" ht="15.75" customHeight="1">
      <c r="I169" s="348"/>
    </row>
    <row r="170" ht="15.75" customHeight="1">
      <c r="I170" s="348"/>
    </row>
    <row r="171" ht="15.75" customHeight="1">
      <c r="I171" s="348"/>
    </row>
    <row r="172" ht="15.75" customHeight="1">
      <c r="I172" s="348"/>
    </row>
    <row r="173" ht="15.75" customHeight="1">
      <c r="I173" s="348"/>
    </row>
    <row r="174" ht="15.75" customHeight="1">
      <c r="I174" s="348"/>
    </row>
    <row r="175" ht="15.75" customHeight="1">
      <c r="I175" s="348"/>
    </row>
    <row r="176" ht="15.75" customHeight="1">
      <c r="I176" s="348"/>
    </row>
    <row r="177" ht="15.75" customHeight="1">
      <c r="I177" s="348"/>
    </row>
    <row r="178" ht="15.75" customHeight="1">
      <c r="I178" s="348"/>
    </row>
    <row r="179" ht="15.75" customHeight="1">
      <c r="I179" s="348"/>
    </row>
    <row r="180" ht="15.75" customHeight="1">
      <c r="I180" s="348"/>
    </row>
    <row r="181" ht="15.75" customHeight="1">
      <c r="I181" s="348"/>
    </row>
    <row r="182" ht="15.75" customHeight="1">
      <c r="I182" s="348"/>
    </row>
    <row r="183" ht="15.75" customHeight="1">
      <c r="I183" s="348"/>
    </row>
    <row r="184" ht="15.75" customHeight="1">
      <c r="I184" s="348"/>
    </row>
    <row r="185" ht="15.75" customHeight="1">
      <c r="I185" s="348"/>
    </row>
    <row r="186" ht="15.75" customHeight="1">
      <c r="I186" s="348"/>
    </row>
    <row r="187" ht="15.75" customHeight="1">
      <c r="I187" s="348"/>
    </row>
    <row r="188" ht="15.75" customHeight="1">
      <c r="I188" s="348"/>
    </row>
    <row r="189" ht="15.75" customHeight="1">
      <c r="I189" s="348"/>
    </row>
    <row r="190" ht="15.75" customHeight="1">
      <c r="I190" s="348"/>
    </row>
    <row r="191" ht="15.75" customHeight="1">
      <c r="I191" s="348"/>
    </row>
    <row r="192" ht="15.75" customHeight="1">
      <c r="I192" s="348"/>
    </row>
    <row r="193" ht="15.75" customHeight="1">
      <c r="I193" s="348"/>
    </row>
    <row r="194" ht="15.75" customHeight="1">
      <c r="I194" s="348"/>
    </row>
    <row r="195" ht="15.75" customHeight="1">
      <c r="I195" s="348"/>
    </row>
    <row r="196" ht="15.75" customHeight="1">
      <c r="I196" s="348"/>
    </row>
    <row r="197" ht="15.75" customHeight="1">
      <c r="I197" s="348"/>
    </row>
    <row r="198" ht="15.75" customHeight="1">
      <c r="I198" s="348"/>
    </row>
    <row r="199" ht="15.75" customHeight="1">
      <c r="I199" s="348"/>
    </row>
    <row r="200" ht="15.75" customHeight="1">
      <c r="I200" s="348"/>
    </row>
    <row r="201" ht="15.75" customHeight="1">
      <c r="I201" s="348"/>
    </row>
    <row r="202" ht="15.75" customHeight="1">
      <c r="I202" s="348"/>
    </row>
    <row r="203" ht="15.75" customHeight="1">
      <c r="I203" s="348"/>
    </row>
    <row r="204" ht="15.75" customHeight="1">
      <c r="I204" s="348"/>
    </row>
    <row r="205" ht="15.75" customHeight="1">
      <c r="I205" s="348"/>
    </row>
    <row r="206" ht="15.75" customHeight="1">
      <c r="I206" s="348"/>
    </row>
    <row r="207" ht="15.75" customHeight="1">
      <c r="I207" s="348"/>
    </row>
    <row r="208" ht="15.75" customHeight="1">
      <c r="I208" s="348"/>
    </row>
    <row r="209" ht="15.75" customHeight="1">
      <c r="I209" s="348"/>
    </row>
    <row r="210" ht="15.75" customHeight="1">
      <c r="I210" s="348"/>
    </row>
    <row r="211" ht="15.75" customHeight="1">
      <c r="I211" s="348"/>
    </row>
    <row r="212" ht="15.75" customHeight="1">
      <c r="I212" s="348"/>
    </row>
    <row r="213" ht="15.75" customHeight="1">
      <c r="I213" s="348"/>
    </row>
    <row r="214" ht="15.75" customHeight="1">
      <c r="I214" s="348"/>
    </row>
    <row r="215" ht="15.75" customHeight="1">
      <c r="I215" s="348"/>
    </row>
    <row r="216" ht="15.75" customHeight="1">
      <c r="I216" s="348"/>
    </row>
    <row r="217" ht="15.75" customHeight="1">
      <c r="I217" s="348"/>
    </row>
    <row r="218" ht="15.75" customHeight="1">
      <c r="I218" s="348"/>
    </row>
    <row r="219" ht="15.75" customHeight="1">
      <c r="I219" s="348"/>
    </row>
    <row r="220" ht="15.75" customHeight="1">
      <c r="I220" s="348"/>
    </row>
    <row r="221" ht="15.75" customHeight="1">
      <c r="I221" s="348"/>
    </row>
    <row r="222" ht="15.75" customHeight="1">
      <c r="I222" s="348"/>
    </row>
    <row r="223" ht="15.75" customHeight="1">
      <c r="I223" s="348"/>
    </row>
    <row r="224" ht="15.75" customHeight="1">
      <c r="I224" s="348"/>
    </row>
    <row r="225" ht="15.75" customHeight="1">
      <c r="I225" s="348"/>
    </row>
    <row r="226" ht="15.75" customHeight="1">
      <c r="I226" s="348"/>
    </row>
    <row r="227" ht="15.75" customHeight="1">
      <c r="I227" s="348"/>
    </row>
    <row r="228" ht="15.75" customHeight="1">
      <c r="I228" s="348"/>
    </row>
    <row r="229" ht="15.75" customHeight="1">
      <c r="I229" s="348"/>
    </row>
    <row r="230" ht="15.75" customHeight="1">
      <c r="I230" s="348"/>
    </row>
    <row r="231" ht="15.75" customHeight="1">
      <c r="I231" s="348"/>
    </row>
    <row r="232" ht="15.75" customHeight="1">
      <c r="I232" s="348"/>
    </row>
    <row r="233" ht="15.75" customHeight="1">
      <c r="I233" s="348"/>
    </row>
    <row r="234" ht="15.75" customHeight="1">
      <c r="I234" s="348"/>
    </row>
    <row r="235" ht="15.75" customHeight="1">
      <c r="I235" s="348"/>
    </row>
    <row r="236" ht="15.75" customHeight="1">
      <c r="I236" s="348"/>
    </row>
    <row r="237" ht="15.75" customHeight="1">
      <c r="I237" s="348"/>
    </row>
    <row r="238" ht="15.75" customHeight="1">
      <c r="I238" s="348"/>
    </row>
    <row r="239" ht="15.75" customHeight="1">
      <c r="I239" s="348"/>
    </row>
    <row r="240" ht="15.75" customHeight="1">
      <c r="I240" s="348"/>
    </row>
    <row r="241" ht="15.75" customHeight="1">
      <c r="I241" s="348"/>
    </row>
    <row r="242" ht="15.75" customHeight="1">
      <c r="I242" s="348"/>
    </row>
    <row r="243" ht="15.75" customHeight="1">
      <c r="I243" s="348"/>
    </row>
    <row r="244" ht="15.75" customHeight="1">
      <c r="I244" s="348"/>
    </row>
    <row r="245" ht="15.75" customHeight="1">
      <c r="I245" s="348"/>
    </row>
    <row r="246" ht="15.75" customHeight="1">
      <c r="I246" s="348"/>
    </row>
    <row r="247" ht="15.75" customHeight="1">
      <c r="I247" s="348"/>
    </row>
    <row r="248" ht="15.75" customHeight="1">
      <c r="I248" s="348"/>
    </row>
    <row r="249" ht="15.75" customHeight="1">
      <c r="I249" s="348"/>
    </row>
    <row r="250" ht="15.75" customHeight="1">
      <c r="I250" s="348"/>
    </row>
    <row r="251" ht="15.75" customHeight="1">
      <c r="I251" s="348"/>
    </row>
    <row r="252" ht="15.75" customHeight="1">
      <c r="I252" s="348"/>
    </row>
    <row r="253" ht="15.75" customHeight="1">
      <c r="I253" s="348"/>
    </row>
    <row r="254" ht="15.75" customHeight="1">
      <c r="I254" s="348"/>
    </row>
    <row r="255" ht="15.75" customHeight="1">
      <c r="I255" s="348"/>
    </row>
    <row r="256" ht="15.75" customHeight="1">
      <c r="I256" s="348"/>
    </row>
    <row r="257" ht="15.75" customHeight="1">
      <c r="I257" s="348"/>
    </row>
    <row r="258" ht="15.75" customHeight="1">
      <c r="I258" s="348"/>
    </row>
    <row r="259" ht="15.75" customHeight="1">
      <c r="I259" s="348"/>
    </row>
    <row r="260" ht="15.75" customHeight="1">
      <c r="I260" s="348"/>
    </row>
    <row r="261" ht="15.75" customHeight="1">
      <c r="I261" s="348"/>
    </row>
    <row r="262" ht="15.75" customHeight="1">
      <c r="I262" s="348"/>
    </row>
    <row r="263" ht="15.75" customHeight="1">
      <c r="I263" s="348"/>
    </row>
    <row r="264" ht="15.75" customHeight="1">
      <c r="I264" s="348"/>
    </row>
    <row r="265" ht="15.75" customHeight="1">
      <c r="I265" s="348"/>
    </row>
    <row r="266" ht="15.75" customHeight="1">
      <c r="I266" s="348"/>
    </row>
    <row r="267" ht="15.75" customHeight="1">
      <c r="I267" s="348"/>
    </row>
    <row r="268" ht="15.75" customHeight="1">
      <c r="I268" s="348"/>
    </row>
    <row r="269" ht="15.75" customHeight="1">
      <c r="I269" s="348"/>
    </row>
    <row r="270" ht="15.75" customHeight="1">
      <c r="I270" s="348"/>
    </row>
    <row r="271" ht="15.75" customHeight="1">
      <c r="I271" s="348"/>
    </row>
    <row r="272" ht="15.75" customHeight="1">
      <c r="I272" s="348"/>
    </row>
    <row r="273" ht="15.75" customHeight="1">
      <c r="I273" s="348"/>
    </row>
    <row r="274" ht="15.75" customHeight="1">
      <c r="I274" s="348"/>
    </row>
    <row r="275" ht="15.75" customHeight="1">
      <c r="I275" s="348"/>
    </row>
    <row r="276" ht="15.75" customHeight="1">
      <c r="I276" s="348"/>
    </row>
    <row r="277" ht="15.75" customHeight="1">
      <c r="I277" s="348"/>
    </row>
    <row r="278" ht="15.75" customHeight="1">
      <c r="I278" s="348"/>
    </row>
    <row r="279" ht="15.75" customHeight="1">
      <c r="I279" s="348"/>
    </row>
    <row r="280" ht="15.75" customHeight="1">
      <c r="I280" s="348"/>
    </row>
    <row r="281" ht="15.75" customHeight="1">
      <c r="I281" s="348"/>
    </row>
    <row r="282" ht="15.75" customHeight="1">
      <c r="I282" s="348"/>
    </row>
    <row r="283" ht="15.75" customHeight="1">
      <c r="I283" s="348"/>
    </row>
    <row r="284" ht="15.75" customHeight="1">
      <c r="I284" s="348"/>
    </row>
    <row r="285" ht="15.75" customHeight="1">
      <c r="I285" s="348"/>
    </row>
    <row r="286" ht="15.75" customHeight="1">
      <c r="I286" s="348"/>
    </row>
    <row r="287" ht="15.75" customHeight="1">
      <c r="I287" s="348"/>
    </row>
    <row r="288" ht="15.75" customHeight="1">
      <c r="I288" s="348"/>
    </row>
    <row r="289" ht="15.75" customHeight="1">
      <c r="I289" s="348"/>
    </row>
    <row r="290" ht="15.75" customHeight="1">
      <c r="I290" s="348"/>
    </row>
    <row r="291" ht="15.75" customHeight="1">
      <c r="I291" s="348"/>
    </row>
    <row r="292" ht="15.75" customHeight="1">
      <c r="I292" s="348"/>
    </row>
    <row r="293" ht="15.75" customHeight="1">
      <c r="I293" s="348"/>
    </row>
    <row r="294" ht="15.75" customHeight="1">
      <c r="I294" s="348"/>
    </row>
    <row r="295" ht="15.75" customHeight="1">
      <c r="I295" s="348"/>
    </row>
    <row r="296" ht="15.75" customHeight="1">
      <c r="I296" s="348"/>
    </row>
    <row r="297" ht="15.75" customHeight="1">
      <c r="I297" s="348"/>
    </row>
    <row r="298" ht="15.75" customHeight="1">
      <c r="I298" s="348"/>
    </row>
    <row r="299" ht="15.75" customHeight="1">
      <c r="I299" s="348"/>
    </row>
    <row r="300" ht="15.75" customHeight="1">
      <c r="I300" s="348"/>
    </row>
    <row r="301" ht="15.75" customHeight="1">
      <c r="I301" s="348"/>
    </row>
    <row r="302" ht="15.75" customHeight="1">
      <c r="I302" s="348"/>
    </row>
    <row r="303" ht="15.75" customHeight="1">
      <c r="I303" s="348"/>
    </row>
    <row r="304" ht="15.75" customHeight="1">
      <c r="I304" s="348"/>
    </row>
    <row r="305" ht="15.75" customHeight="1">
      <c r="I305" s="348"/>
    </row>
    <row r="306" ht="15.75" customHeight="1">
      <c r="I306" s="348"/>
    </row>
    <row r="307" ht="15.75" customHeight="1">
      <c r="I307" s="348"/>
    </row>
    <row r="308" ht="15.75" customHeight="1">
      <c r="I308" s="348"/>
    </row>
    <row r="309" ht="15.75" customHeight="1">
      <c r="I309" s="348"/>
    </row>
    <row r="310" ht="15.75" customHeight="1">
      <c r="I310" s="348"/>
    </row>
    <row r="311" ht="15.75" customHeight="1">
      <c r="I311" s="348"/>
    </row>
    <row r="312" ht="15.75" customHeight="1">
      <c r="I312" s="348"/>
    </row>
    <row r="313" ht="15.75" customHeight="1">
      <c r="I313" s="348"/>
    </row>
    <row r="314" ht="15.75" customHeight="1">
      <c r="I314" s="348"/>
    </row>
    <row r="315" ht="15.75" customHeight="1">
      <c r="I315" s="348"/>
    </row>
    <row r="316" ht="15.75" customHeight="1">
      <c r="I316" s="348"/>
    </row>
    <row r="317" ht="15.75" customHeight="1">
      <c r="I317" s="348"/>
    </row>
    <row r="318" ht="15.75" customHeight="1">
      <c r="I318" s="348"/>
    </row>
    <row r="319" ht="15.75" customHeight="1">
      <c r="I319" s="348"/>
    </row>
    <row r="320" ht="15.75" customHeight="1">
      <c r="I320" s="348"/>
    </row>
    <row r="321" ht="15.75" customHeight="1">
      <c r="I321" s="348"/>
    </row>
    <row r="322" ht="15.75" customHeight="1">
      <c r="I322" s="348"/>
    </row>
    <row r="323" ht="15.75" customHeight="1">
      <c r="I323" s="348"/>
    </row>
    <row r="324" ht="15.75" customHeight="1">
      <c r="I324" s="348"/>
    </row>
    <row r="325" ht="15.75" customHeight="1">
      <c r="I325" s="348"/>
    </row>
    <row r="326" ht="15.75" customHeight="1">
      <c r="I326" s="348"/>
    </row>
    <row r="327" ht="15.75" customHeight="1">
      <c r="I327" s="348"/>
    </row>
    <row r="328" ht="15.75" customHeight="1">
      <c r="I328" s="348"/>
    </row>
    <row r="329" ht="15.75" customHeight="1">
      <c r="I329" s="348"/>
    </row>
    <row r="330" ht="15.75" customHeight="1">
      <c r="I330" s="348"/>
    </row>
    <row r="331" ht="15.75" customHeight="1">
      <c r="I331" s="348"/>
    </row>
    <row r="332" ht="15.75" customHeight="1">
      <c r="I332" s="348"/>
    </row>
    <row r="333" ht="15.75" customHeight="1">
      <c r="I333" s="348"/>
    </row>
    <row r="334" ht="15.75" customHeight="1">
      <c r="I334" s="348"/>
    </row>
    <row r="335" ht="15.75" customHeight="1">
      <c r="I335" s="348"/>
    </row>
    <row r="336" ht="15.75" customHeight="1">
      <c r="I336" s="348"/>
    </row>
    <row r="337" ht="15.75" customHeight="1">
      <c r="I337" s="348"/>
    </row>
    <row r="338" ht="15.75" customHeight="1">
      <c r="I338" s="348"/>
    </row>
    <row r="339" ht="15.75" customHeight="1">
      <c r="I339" s="348"/>
    </row>
    <row r="340" ht="15.75" customHeight="1">
      <c r="I340" s="348"/>
    </row>
    <row r="341" ht="15.75" customHeight="1">
      <c r="I341" s="348"/>
    </row>
    <row r="342" ht="15.75" customHeight="1">
      <c r="I342" s="348"/>
    </row>
    <row r="343" ht="15.75" customHeight="1">
      <c r="I343" s="348"/>
    </row>
    <row r="344" ht="15.75" customHeight="1">
      <c r="I344" s="348"/>
    </row>
    <row r="345" ht="15.75" customHeight="1">
      <c r="I345" s="348"/>
    </row>
    <row r="346" ht="15.75" customHeight="1">
      <c r="I346" s="348"/>
    </row>
    <row r="347" ht="15.75" customHeight="1">
      <c r="I347" s="348"/>
    </row>
    <row r="348" ht="15.75" customHeight="1">
      <c r="I348" s="348"/>
    </row>
    <row r="349" ht="15.75" customHeight="1">
      <c r="I349" s="348"/>
    </row>
    <row r="350" ht="15.75" customHeight="1">
      <c r="I350" s="348"/>
    </row>
    <row r="351" ht="15.75" customHeight="1">
      <c r="I351" s="348"/>
    </row>
    <row r="352" ht="15.75" customHeight="1">
      <c r="I352" s="348"/>
    </row>
    <row r="353" ht="15.75" customHeight="1">
      <c r="I353" s="348"/>
    </row>
    <row r="354" ht="15.75" customHeight="1">
      <c r="I354" s="348"/>
    </row>
    <row r="355" ht="15.75" customHeight="1">
      <c r="I355" s="348"/>
    </row>
    <row r="356" ht="15.75" customHeight="1">
      <c r="I356" s="348"/>
    </row>
    <row r="357" ht="15.75" customHeight="1">
      <c r="I357" s="348"/>
    </row>
    <row r="358" ht="15.75" customHeight="1">
      <c r="I358" s="348"/>
    </row>
    <row r="359" ht="15.75" customHeight="1">
      <c r="I359" s="348"/>
    </row>
    <row r="360" ht="15.75" customHeight="1">
      <c r="I360" s="348"/>
    </row>
    <row r="361" ht="15.75" customHeight="1">
      <c r="I361" s="348"/>
    </row>
    <row r="362" ht="15.75" customHeight="1">
      <c r="I362" s="348"/>
    </row>
    <row r="363" ht="15.75" customHeight="1">
      <c r="I363" s="348"/>
    </row>
    <row r="364" ht="15.75" customHeight="1">
      <c r="I364" s="348"/>
    </row>
    <row r="365" ht="15.75" customHeight="1">
      <c r="I365" s="348"/>
    </row>
    <row r="366" ht="15.75" customHeight="1">
      <c r="I366" s="348"/>
    </row>
    <row r="367" ht="15.75" customHeight="1">
      <c r="I367" s="348"/>
    </row>
    <row r="368" ht="15.75" customHeight="1">
      <c r="I368" s="348"/>
    </row>
    <row r="369" ht="15.75" customHeight="1">
      <c r="I369" s="348"/>
    </row>
    <row r="370" ht="15.75" customHeight="1">
      <c r="I370" s="348"/>
    </row>
    <row r="371" ht="15.75" customHeight="1">
      <c r="I371" s="348"/>
    </row>
    <row r="372" ht="15.75" customHeight="1">
      <c r="I372" s="348"/>
    </row>
    <row r="373" ht="15.75" customHeight="1">
      <c r="I373" s="348"/>
    </row>
    <row r="374" ht="15.75" customHeight="1">
      <c r="I374" s="348"/>
    </row>
    <row r="375" ht="15.75" customHeight="1">
      <c r="I375" s="348"/>
    </row>
    <row r="376" ht="15.75" customHeight="1">
      <c r="I376" s="348"/>
    </row>
    <row r="377" ht="15.75" customHeight="1">
      <c r="I377" s="348"/>
    </row>
    <row r="378" ht="15.75" customHeight="1">
      <c r="I378" s="348"/>
    </row>
    <row r="379" ht="15.75" customHeight="1">
      <c r="I379" s="348"/>
    </row>
    <row r="380" ht="15.75" customHeight="1">
      <c r="I380" s="348"/>
    </row>
    <row r="381" ht="15.75" customHeight="1">
      <c r="I381" s="348"/>
    </row>
    <row r="382" ht="15.75" customHeight="1">
      <c r="I382" s="348"/>
    </row>
    <row r="383" ht="15.75" customHeight="1">
      <c r="I383" s="348"/>
    </row>
    <row r="384" ht="15.75" customHeight="1">
      <c r="I384" s="348"/>
    </row>
    <row r="385" ht="15.75" customHeight="1">
      <c r="I385" s="348"/>
    </row>
    <row r="386" ht="15.75" customHeight="1">
      <c r="I386" s="348"/>
    </row>
    <row r="387" ht="15.75" customHeight="1">
      <c r="I387" s="348"/>
    </row>
    <row r="388" ht="15.75" customHeight="1">
      <c r="I388" s="348"/>
    </row>
    <row r="389" ht="15.75" customHeight="1">
      <c r="I389" s="348"/>
    </row>
    <row r="390" ht="15.75" customHeight="1">
      <c r="I390" s="348"/>
    </row>
    <row r="391" ht="15.75" customHeight="1">
      <c r="I391" s="348"/>
    </row>
    <row r="392" ht="15.75" customHeight="1">
      <c r="I392" s="348"/>
    </row>
    <row r="393" ht="15.75" customHeight="1">
      <c r="I393" s="348"/>
    </row>
    <row r="394" ht="15.75" customHeight="1">
      <c r="I394" s="348"/>
    </row>
    <row r="395" ht="15.75" customHeight="1">
      <c r="I395" s="348"/>
    </row>
    <row r="396" ht="15.75" customHeight="1">
      <c r="I396" s="348"/>
    </row>
    <row r="397" ht="15.75" customHeight="1">
      <c r="I397" s="348"/>
    </row>
    <row r="398" ht="15.75" customHeight="1">
      <c r="I398" s="348"/>
    </row>
    <row r="399" ht="15.75" customHeight="1">
      <c r="I399" s="348"/>
    </row>
    <row r="400" ht="15.75" customHeight="1">
      <c r="I400" s="348"/>
    </row>
    <row r="401" ht="15.75" customHeight="1">
      <c r="I401" s="348"/>
    </row>
    <row r="402" ht="15.75" customHeight="1">
      <c r="I402" s="348"/>
    </row>
    <row r="403" ht="15.75" customHeight="1">
      <c r="I403" s="348"/>
    </row>
    <row r="404" ht="15.75" customHeight="1">
      <c r="I404" s="348"/>
    </row>
    <row r="405" ht="15.75" customHeight="1">
      <c r="I405" s="348"/>
    </row>
    <row r="406" ht="15.75" customHeight="1">
      <c r="I406" s="348"/>
    </row>
    <row r="407" ht="15.75" customHeight="1">
      <c r="I407" s="348"/>
    </row>
    <row r="408" ht="15.75" customHeight="1">
      <c r="I408" s="348"/>
    </row>
    <row r="409" ht="15.75" customHeight="1">
      <c r="I409" s="348"/>
    </row>
    <row r="410" ht="15.75" customHeight="1">
      <c r="I410" s="348"/>
    </row>
    <row r="411" ht="15.75" customHeight="1">
      <c r="I411" s="348"/>
    </row>
    <row r="412" ht="15.75" customHeight="1">
      <c r="I412" s="348"/>
    </row>
    <row r="413" ht="15.75" customHeight="1">
      <c r="I413" s="348"/>
    </row>
    <row r="414" ht="15.75" customHeight="1">
      <c r="I414" s="348"/>
    </row>
    <row r="415" ht="15.75" customHeight="1">
      <c r="I415" s="348"/>
    </row>
    <row r="416" ht="15.75" customHeight="1">
      <c r="I416" s="348"/>
    </row>
    <row r="417" ht="15.75" customHeight="1">
      <c r="I417" s="348"/>
    </row>
    <row r="418" ht="15.75" customHeight="1">
      <c r="I418" s="348"/>
    </row>
    <row r="419" ht="15.75" customHeight="1">
      <c r="I419" s="348"/>
    </row>
    <row r="420" ht="15.75" customHeight="1">
      <c r="I420" s="348"/>
    </row>
    <row r="421" ht="15.75" customHeight="1">
      <c r="I421" s="348"/>
    </row>
    <row r="422" ht="15.75" customHeight="1">
      <c r="I422" s="348"/>
    </row>
    <row r="423" ht="15.75" customHeight="1">
      <c r="I423" s="348"/>
    </row>
    <row r="424" ht="15.75" customHeight="1">
      <c r="I424" s="348"/>
    </row>
    <row r="425" ht="15.75" customHeight="1">
      <c r="I425" s="348"/>
    </row>
    <row r="426" ht="15.75" customHeight="1">
      <c r="I426" s="348"/>
    </row>
    <row r="427" ht="15.75" customHeight="1">
      <c r="I427" s="348"/>
    </row>
    <row r="428" ht="15.75" customHeight="1">
      <c r="I428" s="348"/>
    </row>
    <row r="429" ht="15.75" customHeight="1">
      <c r="I429" s="348"/>
    </row>
    <row r="430" ht="15.75" customHeight="1">
      <c r="I430" s="348"/>
    </row>
    <row r="431" ht="15.75" customHeight="1">
      <c r="I431" s="348"/>
    </row>
    <row r="432" ht="15.75" customHeight="1">
      <c r="I432" s="348"/>
    </row>
    <row r="433" ht="15.75" customHeight="1">
      <c r="I433" s="348"/>
    </row>
    <row r="434" ht="15.75" customHeight="1">
      <c r="I434" s="348"/>
    </row>
    <row r="435" ht="15.75" customHeight="1">
      <c r="I435" s="348"/>
    </row>
    <row r="436" ht="15.75" customHeight="1">
      <c r="I436" s="348"/>
    </row>
    <row r="437" ht="15.75" customHeight="1">
      <c r="I437" s="348"/>
    </row>
    <row r="438" ht="15.75" customHeight="1">
      <c r="I438" s="348"/>
    </row>
    <row r="439" ht="15.75" customHeight="1">
      <c r="I439" s="348"/>
    </row>
    <row r="440" ht="15.75" customHeight="1">
      <c r="I440" s="348"/>
    </row>
    <row r="441" ht="15.75" customHeight="1">
      <c r="I441" s="348"/>
    </row>
    <row r="442" ht="15.75" customHeight="1">
      <c r="I442" s="348"/>
    </row>
    <row r="443" ht="15.75" customHeight="1">
      <c r="I443" s="348"/>
    </row>
    <row r="444" ht="15.75" customHeight="1">
      <c r="I444" s="348"/>
    </row>
    <row r="445" ht="15.75" customHeight="1">
      <c r="I445" s="348"/>
    </row>
    <row r="446" ht="15.75" customHeight="1">
      <c r="I446" s="348"/>
    </row>
    <row r="447" ht="15.75" customHeight="1">
      <c r="I447" s="348"/>
    </row>
    <row r="448" ht="15.75" customHeight="1">
      <c r="I448" s="348"/>
    </row>
    <row r="449" ht="15.75" customHeight="1">
      <c r="I449" s="348"/>
    </row>
    <row r="450" ht="15.75" customHeight="1">
      <c r="I450" s="348"/>
    </row>
    <row r="451" ht="15.75" customHeight="1">
      <c r="I451" s="348"/>
    </row>
    <row r="452" ht="15.75" customHeight="1">
      <c r="I452" s="348"/>
    </row>
    <row r="453" ht="15.75" customHeight="1">
      <c r="I453" s="348"/>
    </row>
    <row r="454" ht="15.75" customHeight="1">
      <c r="I454" s="348"/>
    </row>
    <row r="455" ht="15.75" customHeight="1">
      <c r="I455" s="348"/>
    </row>
    <row r="456" ht="15.75" customHeight="1">
      <c r="I456" s="348"/>
    </row>
    <row r="457" ht="15.75" customHeight="1">
      <c r="I457" s="348"/>
    </row>
    <row r="458" ht="15.75" customHeight="1">
      <c r="I458" s="348"/>
    </row>
    <row r="459" ht="15.75" customHeight="1">
      <c r="I459" s="348"/>
    </row>
    <row r="460" ht="15.75" customHeight="1">
      <c r="I460" s="348"/>
    </row>
    <row r="461" ht="15.75" customHeight="1">
      <c r="I461" s="348"/>
    </row>
    <row r="462" ht="15.75" customHeight="1">
      <c r="I462" s="348"/>
    </row>
    <row r="463" ht="15.75" customHeight="1">
      <c r="I463" s="348"/>
    </row>
    <row r="464" ht="15.75" customHeight="1">
      <c r="I464" s="348"/>
    </row>
    <row r="465" ht="15.75" customHeight="1">
      <c r="I465" s="348"/>
    </row>
    <row r="466" ht="15.75" customHeight="1">
      <c r="I466" s="348"/>
    </row>
    <row r="467" ht="15.75" customHeight="1">
      <c r="I467" s="348"/>
    </row>
    <row r="468" ht="15.75" customHeight="1">
      <c r="I468" s="348"/>
    </row>
    <row r="469" ht="15.75" customHeight="1">
      <c r="I469" s="348"/>
    </row>
    <row r="470" ht="15.75" customHeight="1">
      <c r="I470" s="348"/>
    </row>
    <row r="471" ht="15.75" customHeight="1">
      <c r="I471" s="348"/>
    </row>
    <row r="472" ht="15.75" customHeight="1">
      <c r="I472" s="348"/>
    </row>
    <row r="473" ht="15.75" customHeight="1">
      <c r="I473" s="348"/>
    </row>
    <row r="474" ht="15.75" customHeight="1">
      <c r="I474" s="348"/>
    </row>
    <row r="475" ht="15.75" customHeight="1">
      <c r="I475" s="348"/>
    </row>
    <row r="476" ht="15.75" customHeight="1">
      <c r="I476" s="348"/>
    </row>
    <row r="477" ht="15.75" customHeight="1">
      <c r="I477" s="348"/>
    </row>
    <row r="478" ht="15.75" customHeight="1">
      <c r="I478" s="348"/>
    </row>
    <row r="479" ht="15.75" customHeight="1">
      <c r="I479" s="348"/>
    </row>
    <row r="480" ht="15.75" customHeight="1">
      <c r="I480" s="348"/>
    </row>
    <row r="481" ht="15.75" customHeight="1">
      <c r="I481" s="348"/>
    </row>
    <row r="482" ht="15.75" customHeight="1">
      <c r="I482" s="348"/>
    </row>
    <row r="483" ht="15.75" customHeight="1">
      <c r="I483" s="348"/>
    </row>
    <row r="484" ht="15.75" customHeight="1">
      <c r="I484" s="348"/>
    </row>
    <row r="485" ht="15.75" customHeight="1">
      <c r="I485" s="348"/>
    </row>
    <row r="486" ht="15.75" customHeight="1">
      <c r="I486" s="348"/>
    </row>
    <row r="487" ht="15.75" customHeight="1">
      <c r="I487" s="348"/>
    </row>
    <row r="488" ht="15.75" customHeight="1">
      <c r="I488" s="348"/>
    </row>
    <row r="489" ht="15.75" customHeight="1">
      <c r="I489" s="348"/>
    </row>
    <row r="490" ht="15.75" customHeight="1">
      <c r="I490" s="348"/>
    </row>
    <row r="491" ht="15.75" customHeight="1">
      <c r="I491" s="348"/>
    </row>
    <row r="492" ht="15.75" customHeight="1">
      <c r="I492" s="348"/>
    </row>
    <row r="493" ht="15.75" customHeight="1">
      <c r="I493" s="348"/>
    </row>
    <row r="494" ht="15.75" customHeight="1">
      <c r="I494" s="348"/>
    </row>
    <row r="495" ht="15.75" customHeight="1">
      <c r="I495" s="348"/>
    </row>
    <row r="496" ht="15.75" customHeight="1">
      <c r="I496" s="348"/>
    </row>
    <row r="497" ht="15.75" customHeight="1">
      <c r="I497" s="348"/>
    </row>
    <row r="498" ht="15.75" customHeight="1">
      <c r="I498" s="348"/>
    </row>
    <row r="499" ht="15.75" customHeight="1">
      <c r="I499" s="348"/>
    </row>
    <row r="500" ht="15.75" customHeight="1">
      <c r="I500" s="348"/>
    </row>
    <row r="501" ht="15.75" customHeight="1">
      <c r="I501" s="348"/>
    </row>
    <row r="502" ht="15.75" customHeight="1">
      <c r="I502" s="348"/>
    </row>
    <row r="503" ht="15.75" customHeight="1">
      <c r="I503" s="348"/>
    </row>
    <row r="504" ht="15.75" customHeight="1">
      <c r="I504" s="348"/>
    </row>
    <row r="505" ht="15.75" customHeight="1">
      <c r="I505" s="348"/>
    </row>
    <row r="506" ht="15.75" customHeight="1">
      <c r="I506" s="348"/>
    </row>
    <row r="507" ht="15.75" customHeight="1">
      <c r="I507" s="348"/>
    </row>
    <row r="508" ht="15.75" customHeight="1">
      <c r="I508" s="348"/>
    </row>
    <row r="509" ht="15.75" customHeight="1">
      <c r="I509" s="348"/>
    </row>
    <row r="510" ht="15.75" customHeight="1">
      <c r="I510" s="348"/>
    </row>
    <row r="511" ht="15.75" customHeight="1">
      <c r="I511" s="348"/>
    </row>
    <row r="512" ht="15.75" customHeight="1">
      <c r="I512" s="348"/>
    </row>
    <row r="513" ht="15.75" customHeight="1">
      <c r="I513" s="348"/>
    </row>
    <row r="514" ht="15.75" customHeight="1">
      <c r="I514" s="348"/>
    </row>
    <row r="515" ht="15.75" customHeight="1">
      <c r="I515" s="348"/>
    </row>
    <row r="516" ht="15.75" customHeight="1">
      <c r="I516" s="348"/>
    </row>
    <row r="517" ht="15.75" customHeight="1">
      <c r="I517" s="348"/>
    </row>
    <row r="518" ht="15.75" customHeight="1">
      <c r="I518" s="348"/>
    </row>
    <row r="519" ht="15.75" customHeight="1">
      <c r="I519" s="348"/>
    </row>
    <row r="520" ht="15.75" customHeight="1">
      <c r="I520" s="348"/>
    </row>
    <row r="521" ht="15.75" customHeight="1">
      <c r="I521" s="348"/>
    </row>
    <row r="522" ht="15.75" customHeight="1">
      <c r="I522" s="348"/>
    </row>
    <row r="523" ht="15.75" customHeight="1">
      <c r="I523" s="348"/>
    </row>
    <row r="524" ht="15.75" customHeight="1">
      <c r="I524" s="348"/>
    </row>
    <row r="525" ht="15.75" customHeight="1">
      <c r="I525" s="348"/>
    </row>
    <row r="526" ht="15.75" customHeight="1">
      <c r="I526" s="348"/>
    </row>
    <row r="527" ht="15.75" customHeight="1">
      <c r="I527" s="348"/>
    </row>
    <row r="528" ht="15.75" customHeight="1">
      <c r="I528" s="348"/>
    </row>
    <row r="529" ht="15.75" customHeight="1">
      <c r="I529" s="348"/>
    </row>
    <row r="530" ht="15.75" customHeight="1">
      <c r="I530" s="348"/>
    </row>
    <row r="531" ht="15.75" customHeight="1">
      <c r="I531" s="348"/>
    </row>
    <row r="532" ht="15.75" customHeight="1">
      <c r="I532" s="348"/>
    </row>
    <row r="533" ht="15.75" customHeight="1">
      <c r="I533" s="348"/>
    </row>
    <row r="534" ht="15.75" customHeight="1">
      <c r="I534" s="348"/>
    </row>
    <row r="535" ht="15.75" customHeight="1">
      <c r="I535" s="348"/>
    </row>
    <row r="536" ht="15.75" customHeight="1">
      <c r="I536" s="348"/>
    </row>
    <row r="537" ht="15.75" customHeight="1">
      <c r="I537" s="348"/>
    </row>
    <row r="538" ht="15.75" customHeight="1">
      <c r="I538" s="348"/>
    </row>
    <row r="539" ht="15.75" customHeight="1">
      <c r="I539" s="348"/>
    </row>
    <row r="540" ht="15.75" customHeight="1">
      <c r="I540" s="348"/>
    </row>
    <row r="541" ht="15.75" customHeight="1">
      <c r="I541" s="348"/>
    </row>
    <row r="542" ht="15.75" customHeight="1">
      <c r="I542" s="348"/>
    </row>
    <row r="543" ht="15.75" customHeight="1">
      <c r="I543" s="348"/>
    </row>
    <row r="544" ht="15.75" customHeight="1">
      <c r="I544" s="348"/>
    </row>
    <row r="545" ht="15.75" customHeight="1">
      <c r="I545" s="348"/>
    </row>
    <row r="546" ht="15.75" customHeight="1">
      <c r="I546" s="348"/>
    </row>
    <row r="547" ht="15.75" customHeight="1">
      <c r="I547" s="348"/>
    </row>
    <row r="548" ht="15.75" customHeight="1">
      <c r="I548" s="348"/>
    </row>
    <row r="549" ht="15.75" customHeight="1">
      <c r="I549" s="348"/>
    </row>
    <row r="550" ht="15.75" customHeight="1">
      <c r="I550" s="348"/>
    </row>
    <row r="551" ht="15.75" customHeight="1">
      <c r="I551" s="348"/>
    </row>
    <row r="552" ht="15.75" customHeight="1">
      <c r="I552" s="348"/>
    </row>
    <row r="553" ht="15.75" customHeight="1">
      <c r="I553" s="348"/>
    </row>
    <row r="554" ht="15.75" customHeight="1">
      <c r="I554" s="348"/>
    </row>
    <row r="555" ht="15.75" customHeight="1">
      <c r="I555" s="348"/>
    </row>
    <row r="556" ht="15.75" customHeight="1">
      <c r="I556" s="348"/>
    </row>
    <row r="557" ht="15.75" customHeight="1">
      <c r="I557" s="348"/>
    </row>
    <row r="558" ht="15.75" customHeight="1">
      <c r="I558" s="348"/>
    </row>
    <row r="559" ht="15.75" customHeight="1">
      <c r="I559" s="348"/>
    </row>
    <row r="560" ht="15.75" customHeight="1">
      <c r="I560" s="348"/>
    </row>
    <row r="561" ht="15.75" customHeight="1">
      <c r="I561" s="348"/>
    </row>
    <row r="562" ht="15.75" customHeight="1">
      <c r="I562" s="348"/>
    </row>
    <row r="563" ht="15.75" customHeight="1">
      <c r="I563" s="348"/>
    </row>
    <row r="564" ht="15.75" customHeight="1">
      <c r="I564" s="348"/>
    </row>
    <row r="565" ht="15.75" customHeight="1">
      <c r="I565" s="348"/>
    </row>
    <row r="566" ht="15.75" customHeight="1">
      <c r="I566" s="348"/>
    </row>
    <row r="567" ht="15.75" customHeight="1">
      <c r="I567" s="348"/>
    </row>
    <row r="568" ht="15.75" customHeight="1">
      <c r="I568" s="348"/>
    </row>
    <row r="569" ht="15.75" customHeight="1">
      <c r="I569" s="348"/>
    </row>
    <row r="570" ht="15.75" customHeight="1">
      <c r="I570" s="348"/>
    </row>
    <row r="571" ht="15.75" customHeight="1">
      <c r="I571" s="348"/>
    </row>
    <row r="572" ht="15.75" customHeight="1">
      <c r="I572" s="348"/>
    </row>
    <row r="573" ht="15.75" customHeight="1">
      <c r="I573" s="348"/>
    </row>
    <row r="574" ht="15.75" customHeight="1">
      <c r="I574" s="348"/>
    </row>
    <row r="575" ht="15.75" customHeight="1">
      <c r="I575" s="348"/>
    </row>
    <row r="576" ht="15.75" customHeight="1">
      <c r="I576" s="348"/>
    </row>
    <row r="577" ht="15.75" customHeight="1">
      <c r="I577" s="348"/>
    </row>
    <row r="578" ht="15.75" customHeight="1">
      <c r="I578" s="348"/>
    </row>
    <row r="579" ht="15.75" customHeight="1">
      <c r="I579" s="348"/>
    </row>
    <row r="580" ht="15.75" customHeight="1">
      <c r="I580" s="348"/>
    </row>
    <row r="581" ht="15.75" customHeight="1">
      <c r="I581" s="348"/>
    </row>
    <row r="582" ht="15.75" customHeight="1">
      <c r="I582" s="348"/>
    </row>
    <row r="583" ht="15.75" customHeight="1">
      <c r="I583" s="348"/>
    </row>
    <row r="584" ht="15.75" customHeight="1">
      <c r="I584" s="348"/>
    </row>
    <row r="585" ht="15.75" customHeight="1">
      <c r="I585" s="348"/>
    </row>
    <row r="586" ht="15.75" customHeight="1">
      <c r="I586" s="348"/>
    </row>
    <row r="587" ht="15.75" customHeight="1">
      <c r="I587" s="348"/>
    </row>
    <row r="588" ht="15.75" customHeight="1">
      <c r="I588" s="348"/>
    </row>
    <row r="589" ht="15.75" customHeight="1">
      <c r="I589" s="348"/>
    </row>
    <row r="590" ht="15.75" customHeight="1">
      <c r="I590" s="348"/>
    </row>
    <row r="591" ht="15.75" customHeight="1">
      <c r="I591" s="348"/>
    </row>
    <row r="592" ht="15.75" customHeight="1">
      <c r="I592" s="348"/>
    </row>
    <row r="593" ht="15.75" customHeight="1">
      <c r="I593" s="348"/>
    </row>
    <row r="594" ht="15.75" customHeight="1">
      <c r="I594" s="348"/>
    </row>
    <row r="595" ht="15.75" customHeight="1">
      <c r="I595" s="348"/>
    </row>
    <row r="596" ht="15.75" customHeight="1">
      <c r="I596" s="348"/>
    </row>
    <row r="597" ht="15.75" customHeight="1">
      <c r="I597" s="348"/>
    </row>
    <row r="598" ht="15.75" customHeight="1">
      <c r="I598" s="348"/>
    </row>
    <row r="599" ht="15.75" customHeight="1">
      <c r="I599" s="348"/>
    </row>
    <row r="600" ht="15.75" customHeight="1">
      <c r="I600" s="348"/>
    </row>
    <row r="601" ht="15.75" customHeight="1">
      <c r="I601" s="348"/>
    </row>
    <row r="602" ht="15.75" customHeight="1">
      <c r="I602" s="348"/>
    </row>
    <row r="603" ht="15.75" customHeight="1">
      <c r="I603" s="348"/>
    </row>
    <row r="604" ht="15.75" customHeight="1">
      <c r="I604" s="348"/>
    </row>
    <row r="605" ht="15.75" customHeight="1">
      <c r="I605" s="348"/>
    </row>
    <row r="606" ht="15.75" customHeight="1">
      <c r="I606" s="348"/>
    </row>
    <row r="607" ht="15.75" customHeight="1">
      <c r="I607" s="348"/>
    </row>
    <row r="608" ht="15.75" customHeight="1">
      <c r="I608" s="348"/>
    </row>
    <row r="609" ht="15.75" customHeight="1">
      <c r="I609" s="348"/>
    </row>
    <row r="610" ht="15.75" customHeight="1">
      <c r="I610" s="348"/>
    </row>
    <row r="611" ht="15.75" customHeight="1">
      <c r="I611" s="348"/>
    </row>
    <row r="612" ht="15.75" customHeight="1">
      <c r="I612" s="348"/>
    </row>
    <row r="613" ht="15.75" customHeight="1">
      <c r="I613" s="348"/>
    </row>
    <row r="614" ht="15.75" customHeight="1">
      <c r="I614" s="348"/>
    </row>
    <row r="615" ht="15.75" customHeight="1">
      <c r="I615" s="348"/>
    </row>
    <row r="616" ht="15.75" customHeight="1">
      <c r="I616" s="348"/>
    </row>
    <row r="617" ht="15.75" customHeight="1">
      <c r="I617" s="348"/>
    </row>
    <row r="618" ht="15.75" customHeight="1">
      <c r="I618" s="348"/>
    </row>
    <row r="619" ht="15.75" customHeight="1">
      <c r="I619" s="348"/>
    </row>
    <row r="620" ht="15.75" customHeight="1">
      <c r="I620" s="348"/>
    </row>
    <row r="621" ht="15.75" customHeight="1">
      <c r="I621" s="348"/>
    </row>
    <row r="622" ht="15.75" customHeight="1">
      <c r="I622" s="348"/>
    </row>
    <row r="623" ht="15.75" customHeight="1">
      <c r="I623" s="348"/>
    </row>
    <row r="624" ht="15.75" customHeight="1">
      <c r="I624" s="348"/>
    </row>
    <row r="625" ht="15.75" customHeight="1">
      <c r="I625" s="348"/>
    </row>
    <row r="626" ht="15.75" customHeight="1">
      <c r="I626" s="348"/>
    </row>
    <row r="627" ht="15.75" customHeight="1">
      <c r="I627" s="348"/>
    </row>
    <row r="628" ht="15.75" customHeight="1">
      <c r="I628" s="348"/>
    </row>
    <row r="629" ht="15.75" customHeight="1">
      <c r="I629" s="348"/>
    </row>
    <row r="630" ht="15.75" customHeight="1">
      <c r="I630" s="348"/>
    </row>
    <row r="631" ht="15.75" customHeight="1">
      <c r="I631" s="348"/>
    </row>
    <row r="632" ht="15.75" customHeight="1">
      <c r="I632" s="348"/>
    </row>
    <row r="633" ht="15.75" customHeight="1">
      <c r="I633" s="348"/>
    </row>
    <row r="634" ht="15.75" customHeight="1">
      <c r="I634" s="348"/>
    </row>
    <row r="635" ht="15.75" customHeight="1">
      <c r="I635" s="348"/>
    </row>
    <row r="636" ht="15.75" customHeight="1">
      <c r="I636" s="348"/>
    </row>
    <row r="637" ht="15.75" customHeight="1">
      <c r="I637" s="348"/>
    </row>
    <row r="638" ht="15.75" customHeight="1">
      <c r="I638" s="348"/>
    </row>
    <row r="639" ht="15.75" customHeight="1">
      <c r="I639" s="348"/>
    </row>
    <row r="640" ht="15.75" customHeight="1">
      <c r="I640" s="348"/>
    </row>
    <row r="641" ht="15.75" customHeight="1">
      <c r="I641" s="348"/>
    </row>
    <row r="642" ht="15.75" customHeight="1">
      <c r="I642" s="348"/>
    </row>
    <row r="643" ht="15.75" customHeight="1">
      <c r="I643" s="348"/>
    </row>
    <row r="644" ht="15.75" customHeight="1">
      <c r="I644" s="348"/>
    </row>
    <row r="645" ht="15.75" customHeight="1">
      <c r="I645" s="348"/>
    </row>
    <row r="646" ht="15.75" customHeight="1">
      <c r="I646" s="348"/>
    </row>
    <row r="647" ht="15.75" customHeight="1">
      <c r="I647" s="348"/>
    </row>
    <row r="648" ht="15.75" customHeight="1">
      <c r="I648" s="348"/>
    </row>
    <row r="649" ht="15.75" customHeight="1">
      <c r="I649" s="348"/>
    </row>
    <row r="650" ht="15.75" customHeight="1">
      <c r="I650" s="348"/>
    </row>
    <row r="651" ht="15.75" customHeight="1">
      <c r="I651" s="348"/>
    </row>
    <row r="652" ht="15.75" customHeight="1">
      <c r="I652" s="348"/>
    </row>
    <row r="653" ht="15.75" customHeight="1">
      <c r="I653" s="348"/>
    </row>
    <row r="654" ht="15.75" customHeight="1">
      <c r="I654" s="348"/>
    </row>
    <row r="655" ht="15.75" customHeight="1">
      <c r="I655" s="348"/>
    </row>
    <row r="656" ht="15.75" customHeight="1">
      <c r="I656" s="348"/>
    </row>
    <row r="657" ht="15.75" customHeight="1">
      <c r="I657" s="348"/>
    </row>
    <row r="658" ht="15.75" customHeight="1">
      <c r="I658" s="348"/>
    </row>
    <row r="659" ht="15.75" customHeight="1">
      <c r="I659" s="348"/>
    </row>
    <row r="660" ht="15.75" customHeight="1">
      <c r="I660" s="348"/>
    </row>
    <row r="661" ht="15.75" customHeight="1">
      <c r="I661" s="348"/>
    </row>
    <row r="662" ht="15.75" customHeight="1">
      <c r="I662" s="348"/>
    </row>
    <row r="663" ht="15.75" customHeight="1">
      <c r="I663" s="348"/>
    </row>
    <row r="664" ht="15.75" customHeight="1">
      <c r="I664" s="348"/>
    </row>
    <row r="665" ht="15.75" customHeight="1">
      <c r="I665" s="348"/>
    </row>
    <row r="666" ht="15.75" customHeight="1">
      <c r="I666" s="348"/>
    </row>
    <row r="667" ht="15.75" customHeight="1">
      <c r="I667" s="348"/>
    </row>
    <row r="668" ht="15.75" customHeight="1">
      <c r="I668" s="348"/>
    </row>
    <row r="669" ht="15.75" customHeight="1">
      <c r="I669" s="348"/>
    </row>
    <row r="670" ht="15.75" customHeight="1">
      <c r="I670" s="348"/>
    </row>
    <row r="671" ht="15.75" customHeight="1">
      <c r="I671" s="348"/>
    </row>
    <row r="672" ht="15.75" customHeight="1">
      <c r="I672" s="348"/>
    </row>
    <row r="673" ht="15.75" customHeight="1">
      <c r="I673" s="348"/>
    </row>
    <row r="674" ht="15.75" customHeight="1">
      <c r="I674" s="348"/>
    </row>
    <row r="675" ht="15.75" customHeight="1">
      <c r="I675" s="348"/>
    </row>
    <row r="676" ht="15.75" customHeight="1">
      <c r="I676" s="348"/>
    </row>
    <row r="677" ht="15.75" customHeight="1">
      <c r="I677" s="348"/>
    </row>
    <row r="678" ht="15.75" customHeight="1">
      <c r="I678" s="348"/>
    </row>
    <row r="679" ht="15.75" customHeight="1">
      <c r="I679" s="348"/>
    </row>
    <row r="680" ht="15.75" customHeight="1">
      <c r="I680" s="348"/>
    </row>
    <row r="681" ht="15.75" customHeight="1">
      <c r="I681" s="348"/>
    </row>
    <row r="682" ht="15.75" customHeight="1">
      <c r="I682" s="348"/>
    </row>
    <row r="683" ht="15.75" customHeight="1">
      <c r="I683" s="348"/>
    </row>
    <row r="684" ht="15.75" customHeight="1">
      <c r="I684" s="348"/>
    </row>
    <row r="685" ht="15.75" customHeight="1">
      <c r="I685" s="348"/>
    </row>
    <row r="686" ht="15.75" customHeight="1">
      <c r="I686" s="348"/>
    </row>
    <row r="687" ht="15.75" customHeight="1">
      <c r="I687" s="348"/>
    </row>
    <row r="688" ht="15.75" customHeight="1">
      <c r="I688" s="348"/>
    </row>
    <row r="689" ht="15.75" customHeight="1">
      <c r="I689" s="348"/>
    </row>
    <row r="690" ht="15.75" customHeight="1">
      <c r="I690" s="348"/>
    </row>
    <row r="691" ht="15.75" customHeight="1">
      <c r="I691" s="348"/>
    </row>
    <row r="692" ht="15.75" customHeight="1">
      <c r="I692" s="348"/>
    </row>
    <row r="693" ht="15.75" customHeight="1">
      <c r="I693" s="348"/>
    </row>
    <row r="694" ht="15.75" customHeight="1">
      <c r="I694" s="348"/>
    </row>
    <row r="695" ht="15.75" customHeight="1">
      <c r="I695" s="348"/>
    </row>
    <row r="696" ht="15.75" customHeight="1">
      <c r="I696" s="348"/>
    </row>
    <row r="697" ht="15.75" customHeight="1">
      <c r="I697" s="348"/>
    </row>
    <row r="698" ht="15.75" customHeight="1">
      <c r="I698" s="348"/>
    </row>
    <row r="699" ht="15.75" customHeight="1">
      <c r="I699" s="348"/>
    </row>
    <row r="700" ht="15.75" customHeight="1">
      <c r="I700" s="348"/>
    </row>
    <row r="701" ht="15.75" customHeight="1">
      <c r="I701" s="348"/>
    </row>
    <row r="702" ht="15.75" customHeight="1">
      <c r="I702" s="348"/>
    </row>
    <row r="703" ht="15.75" customHeight="1">
      <c r="I703" s="348"/>
    </row>
    <row r="704" ht="15.75" customHeight="1">
      <c r="I704" s="348"/>
    </row>
    <row r="705" ht="15.75" customHeight="1">
      <c r="I705" s="348"/>
    </row>
    <row r="706" ht="15.75" customHeight="1">
      <c r="I706" s="348"/>
    </row>
    <row r="707" ht="15.75" customHeight="1">
      <c r="I707" s="348"/>
    </row>
    <row r="708" ht="15.75" customHeight="1">
      <c r="I708" s="348"/>
    </row>
    <row r="709" ht="15.75" customHeight="1">
      <c r="I709" s="348"/>
    </row>
    <row r="710" ht="15.75" customHeight="1">
      <c r="I710" s="348"/>
    </row>
    <row r="711" ht="15.75" customHeight="1">
      <c r="I711" s="348"/>
    </row>
    <row r="712" ht="15.75" customHeight="1">
      <c r="I712" s="348"/>
    </row>
    <row r="713" ht="15.75" customHeight="1">
      <c r="I713" s="348"/>
    </row>
    <row r="714" ht="15.75" customHeight="1">
      <c r="I714" s="348"/>
    </row>
    <row r="715" ht="15.75" customHeight="1">
      <c r="I715" s="348"/>
    </row>
    <row r="716" ht="15.75" customHeight="1">
      <c r="I716" s="348"/>
    </row>
    <row r="717" ht="15.75" customHeight="1">
      <c r="I717" s="348"/>
    </row>
    <row r="718" ht="15.75" customHeight="1">
      <c r="I718" s="348"/>
    </row>
    <row r="719" ht="15.75" customHeight="1">
      <c r="I719" s="348"/>
    </row>
    <row r="720" ht="15.75" customHeight="1">
      <c r="I720" s="348"/>
    </row>
    <row r="721" ht="15.75" customHeight="1">
      <c r="I721" s="348"/>
    </row>
    <row r="722" ht="15.75" customHeight="1">
      <c r="I722" s="348"/>
    </row>
    <row r="723" ht="15.75" customHeight="1">
      <c r="I723" s="348"/>
    </row>
    <row r="724" ht="15.75" customHeight="1">
      <c r="I724" s="348"/>
    </row>
    <row r="725" ht="15.75" customHeight="1">
      <c r="I725" s="348"/>
    </row>
    <row r="726" ht="15.75" customHeight="1">
      <c r="I726" s="348"/>
    </row>
    <row r="727" ht="15.75" customHeight="1">
      <c r="I727" s="348"/>
    </row>
    <row r="728" ht="15.75" customHeight="1">
      <c r="I728" s="348"/>
    </row>
    <row r="729" ht="15.75" customHeight="1">
      <c r="I729" s="348"/>
    </row>
    <row r="730" ht="15.75" customHeight="1">
      <c r="I730" s="348"/>
    </row>
    <row r="731" ht="15.75" customHeight="1">
      <c r="I731" s="348"/>
    </row>
    <row r="732" ht="15.75" customHeight="1">
      <c r="I732" s="348"/>
    </row>
    <row r="733" ht="15.75" customHeight="1">
      <c r="I733" s="348"/>
    </row>
    <row r="734" ht="15.75" customHeight="1">
      <c r="I734" s="348"/>
    </row>
    <row r="735" ht="15.75" customHeight="1">
      <c r="I735" s="348"/>
    </row>
    <row r="736" ht="15.75" customHeight="1">
      <c r="I736" s="348"/>
    </row>
    <row r="737" ht="15.75" customHeight="1">
      <c r="I737" s="348"/>
    </row>
    <row r="738" ht="15.75" customHeight="1">
      <c r="I738" s="348"/>
    </row>
    <row r="739" ht="15.75" customHeight="1">
      <c r="I739" s="348"/>
    </row>
    <row r="740" ht="15.75" customHeight="1">
      <c r="I740" s="348"/>
    </row>
    <row r="741" ht="15.75" customHeight="1">
      <c r="I741" s="348"/>
    </row>
    <row r="742" ht="15.75" customHeight="1">
      <c r="I742" s="348"/>
    </row>
    <row r="743" ht="15.75" customHeight="1">
      <c r="I743" s="348"/>
    </row>
    <row r="744" ht="15.75" customHeight="1">
      <c r="I744" s="348"/>
    </row>
    <row r="745" ht="15.75" customHeight="1">
      <c r="I745" s="348"/>
    </row>
    <row r="746" ht="15.75" customHeight="1">
      <c r="I746" s="348"/>
    </row>
    <row r="747" ht="15.75" customHeight="1">
      <c r="I747" s="348"/>
    </row>
    <row r="748" ht="15.75" customHeight="1">
      <c r="I748" s="348"/>
    </row>
    <row r="749" ht="15.75" customHeight="1">
      <c r="I749" s="348"/>
    </row>
    <row r="750" ht="15.75" customHeight="1">
      <c r="I750" s="348"/>
    </row>
    <row r="751" ht="15.75" customHeight="1">
      <c r="I751" s="348"/>
    </row>
    <row r="752" ht="15.75" customHeight="1">
      <c r="I752" s="348"/>
    </row>
    <row r="753" ht="15.75" customHeight="1">
      <c r="I753" s="348"/>
    </row>
    <row r="754" ht="15.75" customHeight="1">
      <c r="I754" s="348"/>
    </row>
    <row r="755" ht="15.75" customHeight="1">
      <c r="I755" s="348"/>
    </row>
    <row r="756" ht="15.75" customHeight="1">
      <c r="I756" s="348"/>
    </row>
    <row r="757" ht="15.75" customHeight="1">
      <c r="I757" s="348"/>
    </row>
    <row r="758" ht="15.75" customHeight="1">
      <c r="I758" s="348"/>
    </row>
    <row r="759" ht="15.75" customHeight="1">
      <c r="I759" s="348"/>
    </row>
    <row r="760" ht="15.75" customHeight="1">
      <c r="I760" s="348"/>
    </row>
    <row r="761" ht="15.75" customHeight="1">
      <c r="I761" s="348"/>
    </row>
    <row r="762" ht="15.75" customHeight="1">
      <c r="I762" s="348"/>
    </row>
    <row r="763" ht="15.75" customHeight="1">
      <c r="I763" s="348"/>
    </row>
    <row r="764" ht="15.75" customHeight="1">
      <c r="I764" s="348"/>
    </row>
    <row r="765" ht="15.75" customHeight="1">
      <c r="I765" s="348"/>
    </row>
    <row r="766" ht="15.75" customHeight="1">
      <c r="I766" s="348"/>
    </row>
    <row r="767" ht="15.75" customHeight="1">
      <c r="I767" s="348"/>
    </row>
    <row r="768" ht="15.75" customHeight="1">
      <c r="I768" s="348"/>
    </row>
    <row r="769" ht="15.75" customHeight="1">
      <c r="I769" s="348"/>
    </row>
    <row r="770" ht="15.75" customHeight="1">
      <c r="I770" s="348"/>
    </row>
    <row r="771" ht="15.75" customHeight="1">
      <c r="I771" s="348"/>
    </row>
    <row r="772" ht="15.75" customHeight="1">
      <c r="I772" s="348"/>
    </row>
    <row r="773" ht="15.75" customHeight="1">
      <c r="I773" s="348"/>
    </row>
    <row r="774" ht="15.75" customHeight="1">
      <c r="I774" s="348"/>
    </row>
    <row r="775" ht="15.75" customHeight="1">
      <c r="I775" s="348"/>
    </row>
    <row r="776" ht="15.75" customHeight="1">
      <c r="I776" s="348"/>
    </row>
    <row r="777" ht="15.75" customHeight="1">
      <c r="I777" s="348"/>
    </row>
    <row r="778" ht="15.75" customHeight="1">
      <c r="I778" s="348"/>
    </row>
    <row r="779" ht="15.75" customHeight="1">
      <c r="I779" s="348"/>
    </row>
    <row r="780" ht="15.75" customHeight="1">
      <c r="I780" s="348"/>
    </row>
    <row r="781" ht="15.75" customHeight="1">
      <c r="I781" s="348"/>
    </row>
    <row r="782" ht="15.75" customHeight="1">
      <c r="I782" s="348"/>
    </row>
    <row r="783" ht="15.75" customHeight="1">
      <c r="I783" s="348"/>
    </row>
    <row r="784" ht="15.75" customHeight="1">
      <c r="I784" s="348"/>
    </row>
    <row r="785" ht="15.75" customHeight="1">
      <c r="I785" s="348"/>
    </row>
    <row r="786" ht="15.75" customHeight="1">
      <c r="I786" s="348"/>
    </row>
    <row r="787" ht="15.75" customHeight="1">
      <c r="I787" s="348"/>
    </row>
    <row r="788" ht="15.75" customHeight="1">
      <c r="I788" s="348"/>
    </row>
    <row r="789" ht="15.75" customHeight="1">
      <c r="I789" s="348"/>
    </row>
    <row r="790" ht="15.75" customHeight="1">
      <c r="I790" s="348"/>
    </row>
    <row r="791" ht="15.75" customHeight="1">
      <c r="I791" s="348"/>
    </row>
    <row r="792" ht="15.75" customHeight="1">
      <c r="I792" s="348"/>
    </row>
    <row r="793" ht="15.75" customHeight="1">
      <c r="I793" s="348"/>
    </row>
    <row r="794" ht="15.75" customHeight="1">
      <c r="I794" s="348"/>
    </row>
    <row r="795" ht="15.75" customHeight="1">
      <c r="I795" s="348"/>
    </row>
    <row r="796" ht="15.75" customHeight="1">
      <c r="I796" s="348"/>
    </row>
    <row r="797" ht="15.75" customHeight="1">
      <c r="I797" s="348"/>
    </row>
    <row r="798" ht="15.75" customHeight="1">
      <c r="I798" s="348"/>
    </row>
    <row r="799" ht="15.75" customHeight="1">
      <c r="I799" s="348"/>
    </row>
    <row r="800" ht="15.75" customHeight="1">
      <c r="I800" s="348"/>
    </row>
    <row r="801" ht="15.75" customHeight="1">
      <c r="I801" s="348"/>
    </row>
    <row r="802" ht="15.75" customHeight="1">
      <c r="I802" s="348"/>
    </row>
    <row r="803" ht="15.75" customHeight="1">
      <c r="I803" s="348"/>
    </row>
    <row r="804" ht="15.75" customHeight="1">
      <c r="I804" s="348"/>
    </row>
    <row r="805" ht="15.75" customHeight="1">
      <c r="I805" s="348"/>
    </row>
    <row r="806" ht="15.75" customHeight="1">
      <c r="I806" s="348"/>
    </row>
    <row r="807" ht="15.75" customHeight="1">
      <c r="I807" s="348"/>
    </row>
    <row r="808" ht="15.75" customHeight="1">
      <c r="I808" s="348"/>
    </row>
    <row r="809" ht="15.75" customHeight="1">
      <c r="I809" s="348"/>
    </row>
    <row r="810" ht="15.75" customHeight="1">
      <c r="I810" s="348"/>
    </row>
    <row r="811" ht="15.75" customHeight="1">
      <c r="I811" s="348"/>
    </row>
    <row r="812" ht="15.75" customHeight="1">
      <c r="I812" s="348"/>
    </row>
    <row r="813" ht="15.75" customHeight="1">
      <c r="I813" s="348"/>
    </row>
    <row r="814" ht="15.75" customHeight="1">
      <c r="I814" s="348"/>
    </row>
    <row r="815" ht="15.75" customHeight="1">
      <c r="I815" s="348"/>
    </row>
    <row r="816" ht="15.75" customHeight="1">
      <c r="I816" s="348"/>
    </row>
    <row r="817" ht="15.75" customHeight="1">
      <c r="I817" s="348"/>
    </row>
    <row r="818" ht="15.75" customHeight="1">
      <c r="I818" s="348"/>
    </row>
    <row r="819" ht="15.75" customHeight="1">
      <c r="I819" s="348"/>
    </row>
    <row r="820" ht="15.75" customHeight="1">
      <c r="I820" s="348"/>
    </row>
    <row r="821" ht="15.75" customHeight="1">
      <c r="I821" s="348"/>
    </row>
    <row r="822" ht="15.75" customHeight="1">
      <c r="I822" s="348"/>
    </row>
    <row r="823" ht="15.75" customHeight="1">
      <c r="I823" s="348"/>
    </row>
    <row r="824" ht="15.75" customHeight="1">
      <c r="I824" s="348"/>
    </row>
    <row r="825" ht="15.75" customHeight="1">
      <c r="I825" s="348"/>
    </row>
    <row r="826" ht="15.75" customHeight="1">
      <c r="I826" s="348"/>
    </row>
    <row r="827" ht="15.75" customHeight="1">
      <c r="I827" s="348"/>
    </row>
    <row r="828" ht="15.75" customHeight="1">
      <c r="I828" s="348"/>
    </row>
    <row r="829" ht="15.75" customHeight="1">
      <c r="I829" s="348"/>
    </row>
    <row r="830" ht="15.75" customHeight="1">
      <c r="I830" s="348"/>
    </row>
    <row r="831" ht="15.75" customHeight="1">
      <c r="I831" s="348"/>
    </row>
    <row r="832" ht="15.75" customHeight="1">
      <c r="I832" s="348"/>
    </row>
    <row r="833" ht="15.75" customHeight="1">
      <c r="I833" s="348"/>
    </row>
    <row r="834" ht="15.75" customHeight="1">
      <c r="I834" s="348"/>
    </row>
    <row r="835" ht="15.75" customHeight="1">
      <c r="I835" s="348"/>
    </row>
    <row r="836" ht="15.75" customHeight="1">
      <c r="I836" s="348"/>
    </row>
    <row r="837" ht="15.75" customHeight="1">
      <c r="I837" s="348"/>
    </row>
    <row r="838" ht="15.75" customHeight="1">
      <c r="I838" s="348"/>
    </row>
    <row r="839" ht="15.75" customHeight="1">
      <c r="I839" s="348"/>
    </row>
    <row r="840" ht="15.75" customHeight="1">
      <c r="I840" s="348"/>
    </row>
    <row r="841" ht="15.75" customHeight="1">
      <c r="I841" s="348"/>
    </row>
    <row r="842" ht="15.75" customHeight="1">
      <c r="I842" s="348"/>
    </row>
    <row r="843" ht="15.75" customHeight="1">
      <c r="I843" s="348"/>
    </row>
    <row r="844" ht="15.75" customHeight="1">
      <c r="I844" s="348"/>
    </row>
    <row r="845" ht="15.75" customHeight="1">
      <c r="I845" s="348"/>
    </row>
    <row r="846" ht="15.75" customHeight="1">
      <c r="I846" s="348"/>
    </row>
    <row r="847" ht="15.75" customHeight="1">
      <c r="I847" s="348"/>
    </row>
    <row r="848" ht="15.75" customHeight="1">
      <c r="I848" s="348"/>
    </row>
    <row r="849" ht="15.75" customHeight="1">
      <c r="I849" s="348"/>
    </row>
    <row r="850" ht="15.75" customHeight="1">
      <c r="I850" s="348"/>
    </row>
    <row r="851" ht="15.75" customHeight="1">
      <c r="I851" s="348"/>
    </row>
    <row r="852" ht="15.75" customHeight="1">
      <c r="I852" s="348"/>
    </row>
    <row r="853" ht="15.75" customHeight="1">
      <c r="I853" s="348"/>
    </row>
    <row r="854" ht="15.75" customHeight="1">
      <c r="I854" s="348"/>
    </row>
    <row r="855" ht="15.75" customHeight="1">
      <c r="I855" s="348"/>
    </row>
    <row r="856" ht="15.75" customHeight="1">
      <c r="I856" s="348"/>
    </row>
    <row r="857" ht="15.75" customHeight="1">
      <c r="I857" s="348"/>
    </row>
    <row r="858" ht="15.75" customHeight="1">
      <c r="I858" s="348"/>
    </row>
    <row r="859" ht="15.75" customHeight="1">
      <c r="I859" s="348"/>
    </row>
    <row r="860" ht="15.75" customHeight="1">
      <c r="I860" s="348"/>
    </row>
    <row r="861" ht="15.75" customHeight="1">
      <c r="I861" s="348"/>
    </row>
    <row r="862" ht="15.75" customHeight="1">
      <c r="I862" s="348"/>
    </row>
    <row r="863" ht="15.75" customHeight="1">
      <c r="I863" s="348"/>
    </row>
    <row r="864" ht="15.75" customHeight="1">
      <c r="I864" s="348"/>
    </row>
    <row r="865" ht="15.75" customHeight="1">
      <c r="I865" s="348"/>
    </row>
    <row r="866" ht="15.75" customHeight="1">
      <c r="I866" s="348"/>
    </row>
    <row r="867" ht="15.75" customHeight="1">
      <c r="I867" s="348"/>
    </row>
    <row r="868" ht="15.75" customHeight="1">
      <c r="I868" s="348"/>
    </row>
    <row r="869" ht="15.75" customHeight="1">
      <c r="I869" s="348"/>
    </row>
    <row r="870" ht="15.75" customHeight="1">
      <c r="I870" s="348"/>
    </row>
    <row r="871" ht="15.75" customHeight="1">
      <c r="I871" s="348"/>
    </row>
    <row r="872" ht="15.75" customHeight="1">
      <c r="I872" s="348"/>
    </row>
    <row r="873" ht="15.75" customHeight="1">
      <c r="I873" s="348"/>
    </row>
    <row r="874" ht="15.75" customHeight="1">
      <c r="I874" s="348"/>
    </row>
    <row r="875" ht="15.75" customHeight="1">
      <c r="I875" s="348"/>
    </row>
    <row r="876" ht="15.75" customHeight="1">
      <c r="I876" s="348"/>
    </row>
    <row r="877" ht="15.75" customHeight="1">
      <c r="I877" s="348"/>
    </row>
    <row r="878" ht="15.75" customHeight="1">
      <c r="I878" s="348"/>
    </row>
    <row r="879" ht="15.75" customHeight="1">
      <c r="I879" s="348"/>
    </row>
    <row r="880" ht="15.75" customHeight="1">
      <c r="I880" s="348"/>
    </row>
    <row r="881" ht="15.75" customHeight="1">
      <c r="I881" s="348"/>
    </row>
    <row r="882" ht="15.75" customHeight="1">
      <c r="I882" s="348"/>
    </row>
    <row r="883" ht="15.75" customHeight="1">
      <c r="I883" s="348"/>
    </row>
    <row r="884" ht="15.75" customHeight="1">
      <c r="I884" s="348"/>
    </row>
    <row r="885" ht="15.75" customHeight="1">
      <c r="I885" s="348"/>
    </row>
    <row r="886" ht="15.75" customHeight="1">
      <c r="I886" s="348"/>
    </row>
    <row r="887" ht="15.75" customHeight="1">
      <c r="I887" s="348"/>
    </row>
    <row r="888" ht="15.75" customHeight="1">
      <c r="I888" s="348"/>
    </row>
    <row r="889" ht="15.75" customHeight="1">
      <c r="I889" s="348"/>
    </row>
    <row r="890" ht="15.75" customHeight="1">
      <c r="I890" s="348"/>
    </row>
    <row r="891" ht="15.75" customHeight="1">
      <c r="I891" s="348"/>
    </row>
    <row r="892" ht="15.75" customHeight="1">
      <c r="I892" s="348"/>
    </row>
    <row r="893" ht="15.75" customHeight="1">
      <c r="I893" s="348"/>
    </row>
    <row r="894" ht="15.75" customHeight="1">
      <c r="I894" s="348"/>
    </row>
    <row r="895" ht="15.75" customHeight="1">
      <c r="I895" s="348"/>
    </row>
    <row r="896" ht="15.75" customHeight="1">
      <c r="I896" s="348"/>
    </row>
    <row r="897" ht="15.75" customHeight="1">
      <c r="I897" s="348"/>
    </row>
    <row r="898" ht="15.75" customHeight="1">
      <c r="I898" s="348"/>
    </row>
    <row r="899" ht="15.75" customHeight="1">
      <c r="I899" s="348"/>
    </row>
    <row r="900" ht="15.75" customHeight="1">
      <c r="I900" s="348"/>
    </row>
    <row r="901" ht="15.75" customHeight="1">
      <c r="I901" s="348"/>
    </row>
    <row r="902" ht="15.75" customHeight="1">
      <c r="I902" s="348"/>
    </row>
    <row r="903" ht="15.75" customHeight="1">
      <c r="I903" s="348"/>
    </row>
    <row r="904" ht="15.75" customHeight="1">
      <c r="I904" s="348"/>
    </row>
    <row r="905" ht="15.75" customHeight="1">
      <c r="I905" s="348"/>
    </row>
    <row r="906" ht="15.75" customHeight="1">
      <c r="I906" s="348"/>
    </row>
    <row r="907" ht="15.75" customHeight="1">
      <c r="I907" s="348"/>
    </row>
    <row r="908" ht="15.75" customHeight="1">
      <c r="I908" s="348"/>
    </row>
    <row r="909" ht="15.75" customHeight="1">
      <c r="I909" s="348"/>
    </row>
    <row r="910" ht="15.75" customHeight="1">
      <c r="I910" s="348"/>
    </row>
    <row r="911" ht="15.75" customHeight="1">
      <c r="I911" s="348"/>
    </row>
    <row r="912" ht="15.75" customHeight="1">
      <c r="I912" s="348"/>
    </row>
    <row r="913" ht="15.75" customHeight="1">
      <c r="I913" s="348"/>
    </row>
    <row r="914" ht="15.75" customHeight="1">
      <c r="I914" s="348"/>
    </row>
    <row r="915" ht="15.75" customHeight="1">
      <c r="I915" s="348"/>
    </row>
    <row r="916" ht="15.75" customHeight="1">
      <c r="I916" s="348"/>
    </row>
    <row r="917" ht="15.75" customHeight="1">
      <c r="I917" s="348"/>
    </row>
    <row r="918" ht="15.75" customHeight="1">
      <c r="I918" s="348"/>
    </row>
    <row r="919" ht="15.75" customHeight="1">
      <c r="I919" s="348"/>
    </row>
    <row r="920" ht="15.75" customHeight="1">
      <c r="I920" s="348"/>
    </row>
    <row r="921" ht="15.75" customHeight="1">
      <c r="I921" s="348"/>
    </row>
    <row r="922" ht="15.75" customHeight="1">
      <c r="I922" s="348"/>
    </row>
    <row r="923" ht="15.75" customHeight="1">
      <c r="I923" s="348"/>
    </row>
    <row r="924" ht="15.75" customHeight="1">
      <c r="I924" s="348"/>
    </row>
    <row r="925" ht="15.75" customHeight="1">
      <c r="I925" s="348"/>
    </row>
    <row r="926" ht="15.75" customHeight="1">
      <c r="I926" s="348"/>
    </row>
    <row r="927" ht="15.75" customHeight="1">
      <c r="I927" s="348"/>
    </row>
    <row r="928" ht="15.75" customHeight="1">
      <c r="I928" s="348"/>
    </row>
    <row r="929" ht="15.75" customHeight="1">
      <c r="I929" s="348"/>
    </row>
    <row r="930" ht="15.75" customHeight="1">
      <c r="I930" s="348"/>
    </row>
    <row r="931" ht="15.75" customHeight="1">
      <c r="I931" s="348"/>
    </row>
    <row r="932" ht="15.75" customHeight="1">
      <c r="I932" s="348"/>
    </row>
    <row r="933" ht="15.75" customHeight="1">
      <c r="I933" s="348"/>
    </row>
    <row r="934" ht="15.75" customHeight="1">
      <c r="I934" s="348"/>
    </row>
    <row r="935" ht="15.75" customHeight="1">
      <c r="I935" s="348"/>
    </row>
    <row r="936" ht="15.75" customHeight="1">
      <c r="I936" s="348"/>
    </row>
    <row r="937" ht="15.75" customHeight="1">
      <c r="I937" s="348"/>
    </row>
    <row r="938" ht="15.75" customHeight="1">
      <c r="I938" s="348"/>
    </row>
    <row r="939" ht="15.75" customHeight="1">
      <c r="I939" s="348"/>
    </row>
    <row r="940" ht="15.75" customHeight="1">
      <c r="I940" s="348"/>
    </row>
    <row r="941" ht="15.75" customHeight="1">
      <c r="I941" s="348"/>
    </row>
    <row r="942" ht="15.75" customHeight="1">
      <c r="I942" s="348"/>
    </row>
    <row r="943" ht="15.75" customHeight="1">
      <c r="I943" s="348"/>
    </row>
    <row r="944" ht="15.75" customHeight="1">
      <c r="I944" s="348"/>
    </row>
    <row r="945" ht="15.75" customHeight="1">
      <c r="I945" s="348"/>
    </row>
    <row r="946" ht="15.75" customHeight="1">
      <c r="I946" s="348"/>
    </row>
    <row r="947" ht="15.75" customHeight="1">
      <c r="I947" s="348"/>
    </row>
    <row r="948" ht="15.75" customHeight="1">
      <c r="I948" s="348"/>
    </row>
    <row r="949" ht="15.75" customHeight="1">
      <c r="I949" s="348"/>
    </row>
    <row r="950" ht="15.75" customHeight="1">
      <c r="I950" s="348"/>
    </row>
    <row r="951" ht="15.75" customHeight="1">
      <c r="I951" s="348"/>
    </row>
    <row r="952" ht="15.75" customHeight="1">
      <c r="I952" s="348"/>
    </row>
    <row r="953" ht="15.75" customHeight="1">
      <c r="I953" s="348"/>
    </row>
    <row r="954" ht="15.75" customHeight="1">
      <c r="I954" s="348"/>
    </row>
    <row r="955" ht="15.75" customHeight="1">
      <c r="I955" s="348"/>
    </row>
    <row r="956" ht="15.75" customHeight="1">
      <c r="I956" s="348"/>
    </row>
    <row r="957" ht="15.75" customHeight="1">
      <c r="I957" s="348"/>
    </row>
    <row r="958" ht="15.75" customHeight="1">
      <c r="I958" s="348"/>
    </row>
    <row r="959" ht="15.75" customHeight="1">
      <c r="I959" s="348"/>
    </row>
    <row r="960" ht="15.75" customHeight="1">
      <c r="I960" s="348"/>
    </row>
    <row r="961" ht="15.75" customHeight="1">
      <c r="I961" s="348"/>
    </row>
    <row r="962" ht="15.75" customHeight="1">
      <c r="I962" s="348"/>
    </row>
    <row r="963" ht="15.75" customHeight="1">
      <c r="I963" s="348"/>
    </row>
    <row r="964" ht="15.75" customHeight="1">
      <c r="I964" s="348"/>
    </row>
    <row r="965" ht="15.75" customHeight="1">
      <c r="I965" s="348"/>
    </row>
    <row r="966" ht="15.75" customHeight="1">
      <c r="I966" s="348"/>
    </row>
    <row r="967" ht="15.75" customHeight="1">
      <c r="I967" s="348"/>
    </row>
    <row r="968" ht="15.75" customHeight="1">
      <c r="I968" s="348"/>
    </row>
    <row r="969" ht="15.75" customHeight="1">
      <c r="I969" s="348"/>
    </row>
    <row r="970" ht="15.75" customHeight="1">
      <c r="I970" s="348"/>
    </row>
    <row r="971" ht="15.75" customHeight="1">
      <c r="I971" s="348"/>
    </row>
    <row r="972" ht="15.75" customHeight="1">
      <c r="I972" s="348"/>
    </row>
    <row r="973" ht="15.75" customHeight="1">
      <c r="I973" s="348"/>
    </row>
    <row r="974" ht="15.75" customHeight="1">
      <c r="I974" s="348"/>
    </row>
    <row r="975" ht="15.75" customHeight="1">
      <c r="I975" s="348"/>
    </row>
    <row r="976" ht="15.75" customHeight="1">
      <c r="I976" s="348"/>
    </row>
    <row r="977" ht="15.75" customHeight="1">
      <c r="I977" s="348"/>
    </row>
    <row r="978" ht="15.75" customHeight="1">
      <c r="I978" s="348"/>
    </row>
    <row r="979" ht="15.75" customHeight="1">
      <c r="I979" s="348"/>
    </row>
    <row r="980" ht="15.75" customHeight="1">
      <c r="I980" s="348"/>
    </row>
    <row r="981" ht="15.75" customHeight="1">
      <c r="I981" s="348"/>
    </row>
    <row r="982" ht="15.75" customHeight="1">
      <c r="I982" s="348"/>
    </row>
    <row r="983" ht="15.75" customHeight="1">
      <c r="I983" s="348"/>
    </row>
    <row r="984" ht="15.75" customHeight="1">
      <c r="I984" s="348"/>
    </row>
    <row r="985" ht="15.75" customHeight="1">
      <c r="I985" s="348"/>
    </row>
    <row r="986" ht="15.75" customHeight="1">
      <c r="I986" s="348"/>
    </row>
    <row r="987" ht="15.75" customHeight="1">
      <c r="I987" s="348"/>
    </row>
    <row r="988" ht="15.75" customHeight="1">
      <c r="I988" s="348"/>
    </row>
    <row r="989" ht="15.75" customHeight="1">
      <c r="I989" s="348"/>
    </row>
    <row r="990" ht="15.75" customHeight="1">
      <c r="I990" s="348"/>
    </row>
    <row r="991" ht="15.75" customHeight="1">
      <c r="I991" s="348"/>
    </row>
    <row r="992" ht="15.75" customHeight="1">
      <c r="I992" s="348"/>
    </row>
    <row r="993" ht="15.75" customHeight="1">
      <c r="I993" s="348"/>
    </row>
    <row r="994" ht="15.75" customHeight="1">
      <c r="I994" s="348"/>
    </row>
    <row r="995" ht="15.75" customHeight="1">
      <c r="I995" s="348"/>
    </row>
    <row r="996" ht="15.75" customHeight="1">
      <c r="I996" s="348"/>
    </row>
    <row r="997" ht="15.75" customHeight="1">
      <c r="I997" s="348"/>
    </row>
    <row r="998" ht="15.75" customHeight="1">
      <c r="I998" s="348"/>
    </row>
    <row r="999" ht="15.75" customHeight="1">
      <c r="I999" s="348"/>
    </row>
    <row r="1000" ht="15.75" customHeight="1">
      <c r="I1000" s="348"/>
    </row>
  </sheetData>
  <mergeCells count="6">
    <mergeCell ref="E9:I9"/>
    <mergeCell ref="E10:E12"/>
    <mergeCell ref="F10:F12"/>
    <mergeCell ref="G10:G12"/>
    <mergeCell ref="H10:H12"/>
    <mergeCell ref="I10:I12"/>
  </mergeCells>
  <dataValidations>
    <dataValidation type="decimal" operator="greaterThanOrEqual" allowBlank="1" showErrorMessage="1" sqref="F13:H13">
      <formula1>0.0</formula1>
    </dataValidation>
  </dataValidations>
  <hyperlinks>
    <hyperlink display="Back" location="'Shareholding Pattern'!F27" ref="I14"/>
  </hyperlinks>
  <printOptions/>
  <pageMargins bottom="0.75" footer="0.0" header="0.0" left="0.7" right="0.7" top="0.75"/>
  <pageSetup orientation="portrait"/>
  <drawing r:id="rId1"/>
</worksheet>
</file>

<file path=xl/worksheets/sheet3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E1" s="71">
        <v>11.0</v>
      </c>
    </row>
    <row r="3">
      <c r="B3" s="351"/>
    </row>
    <row r="4">
      <c r="B4" s="351"/>
    </row>
    <row r="5">
      <c r="B5" s="351" t="s">
        <v>742</v>
      </c>
    </row>
    <row r="6">
      <c r="B6" s="351" t="s">
        <v>742</v>
      </c>
    </row>
    <row r="7">
      <c r="B7" s="351" t="s">
        <v>742</v>
      </c>
    </row>
    <row r="8">
      <c r="B8" s="351" t="s">
        <v>743</v>
      </c>
    </row>
    <row r="9">
      <c r="B9" s="351" t="s">
        <v>744</v>
      </c>
    </row>
    <row r="10">
      <c r="B10" s="351" t="s">
        <v>745</v>
      </c>
    </row>
    <row r="11">
      <c r="B11" s="351" t="s">
        <v>745</v>
      </c>
    </row>
    <row r="12">
      <c r="B12" s="351"/>
    </row>
    <row r="13">
      <c r="B13" s="351"/>
    </row>
    <row r="14">
      <c r="B14" s="351"/>
    </row>
    <row r="15">
      <c r="B15" s="351"/>
    </row>
    <row r="16">
      <c r="B16" s="351"/>
    </row>
    <row r="17">
      <c r="B17" s="351"/>
    </row>
    <row r="18">
      <c r="B18" s="351"/>
    </row>
    <row r="19">
      <c r="B19" s="351"/>
    </row>
    <row r="20">
      <c r="B20" s="351"/>
    </row>
    <row r="21" ht="15.75" customHeight="1">
      <c r="B21" s="351"/>
    </row>
    <row r="22" ht="15.75" customHeight="1">
      <c r="B22" s="351"/>
    </row>
    <row r="23" ht="15.75" customHeight="1">
      <c r="B23" s="351"/>
    </row>
    <row r="24" ht="15.75" customHeight="1">
      <c r="B24" s="351"/>
    </row>
    <row r="25" ht="15.75" customHeight="1">
      <c r="B25" s="351"/>
    </row>
    <row r="26" ht="15.75" customHeight="1">
      <c r="B26" s="351"/>
    </row>
    <row r="27" ht="15.75" customHeight="1">
      <c r="B27" s="351"/>
    </row>
    <row r="28" ht="15.75" customHeight="1">
      <c r="B28" s="351"/>
    </row>
    <row r="29" ht="15.75" customHeight="1">
      <c r="B29" s="351"/>
    </row>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9"/>
    <pageSetUpPr/>
  </sheetPr>
  <sheetViews>
    <sheetView showGridLines="0" workbookViewId="0"/>
  </sheetViews>
  <sheetFormatPr customHeight="1" defaultColWidth="14.43" defaultRowHeight="15.0"/>
  <cols>
    <col customWidth="1" hidden="1" min="1" max="2" width="2.71"/>
    <col customWidth="1" min="3" max="3" width="2.71"/>
    <col customWidth="1" min="4" max="4" width="7.14"/>
    <col customWidth="1" min="5" max="6" width="35.71"/>
    <col customWidth="1" min="7" max="7" width="17.29"/>
    <col customWidth="1" min="8" max="8" width="14.57"/>
    <col customWidth="1" min="9" max="9" width="2.71"/>
    <col customWidth="1" min="10" max="26" width="8.71"/>
  </cols>
  <sheetData>
    <row r="1" hidden="1">
      <c r="E1" s="285"/>
      <c r="I1" s="71">
        <v>0.0</v>
      </c>
    </row>
    <row r="2" hidden="1">
      <c r="E2" s="285"/>
    </row>
    <row r="3" hidden="1">
      <c r="E3" s="285"/>
    </row>
    <row r="4" hidden="1">
      <c r="E4" s="285"/>
    </row>
    <row r="5" hidden="1">
      <c r="E5" s="285"/>
    </row>
    <row r="6">
      <c r="E6" s="285"/>
    </row>
    <row r="7">
      <c r="E7" s="285"/>
    </row>
    <row r="8">
      <c r="E8" s="285"/>
    </row>
    <row r="9" ht="30.0" customHeight="1">
      <c r="D9" s="352" t="s">
        <v>580</v>
      </c>
      <c r="E9" s="3"/>
      <c r="F9" s="3"/>
      <c r="G9" s="3"/>
      <c r="H9" s="4"/>
    </row>
    <row r="10">
      <c r="D10" s="74" t="s">
        <v>592</v>
      </c>
      <c r="E10" s="74" t="s">
        <v>398</v>
      </c>
      <c r="F10" s="74" t="s">
        <v>400</v>
      </c>
      <c r="G10" s="74" t="s">
        <v>401</v>
      </c>
      <c r="H10" s="74" t="s">
        <v>404</v>
      </c>
    </row>
    <row r="11">
      <c r="D11" s="78"/>
      <c r="E11" s="78"/>
      <c r="F11" s="78"/>
      <c r="G11" s="78"/>
      <c r="H11" s="78"/>
    </row>
    <row r="12">
      <c r="D12" s="81"/>
      <c r="E12" s="81"/>
      <c r="F12" s="81"/>
      <c r="G12" s="81"/>
      <c r="H12" s="81"/>
    </row>
    <row r="13" hidden="1">
      <c r="D13" s="84"/>
      <c r="E13" s="90"/>
      <c r="F13" s="90"/>
      <c r="G13" s="353"/>
      <c r="H13" s="297"/>
    </row>
    <row r="14" ht="24.75" customHeight="1">
      <c r="D14" s="279"/>
      <c r="E14" s="299"/>
      <c r="F14" s="273"/>
      <c r="G14" s="273"/>
      <c r="H14" s="350" t="s">
        <v>741</v>
      </c>
    </row>
    <row r="15">
      <c r="E15" s="285"/>
    </row>
    <row r="16">
      <c r="E16" s="285"/>
    </row>
    <row r="17">
      <c r="E17" s="285"/>
    </row>
    <row r="18">
      <c r="E18" s="285"/>
    </row>
    <row r="19">
      <c r="E19" s="285"/>
    </row>
    <row r="20">
      <c r="E20" s="285"/>
    </row>
    <row r="21" ht="15.75" customHeight="1">
      <c r="E21" s="285"/>
    </row>
    <row r="22" ht="15.75" customHeight="1">
      <c r="E22" s="285"/>
    </row>
    <row r="23" ht="15.75" customHeight="1">
      <c r="E23" s="285"/>
    </row>
    <row r="24" ht="15.75" customHeight="1">
      <c r="E24" s="285"/>
    </row>
    <row r="25" ht="15.75" customHeight="1">
      <c r="E25" s="285"/>
    </row>
    <row r="26" ht="15.75" customHeight="1">
      <c r="E26" s="285"/>
    </row>
    <row r="27" ht="15.75" customHeight="1">
      <c r="E27" s="285"/>
    </row>
    <row r="28" ht="15.75" customHeight="1">
      <c r="E28" s="285"/>
    </row>
    <row r="29" ht="15.75" customHeight="1">
      <c r="E29" s="285"/>
    </row>
    <row r="30" ht="15.75" customHeight="1">
      <c r="E30" s="285"/>
    </row>
    <row r="31" ht="15.75" customHeight="1">
      <c r="E31" s="285"/>
    </row>
    <row r="32" ht="15.75" customHeight="1">
      <c r="E32" s="285"/>
    </row>
    <row r="33" ht="15.75" customHeight="1">
      <c r="E33" s="285"/>
    </row>
    <row r="34" ht="15.75" customHeight="1">
      <c r="E34" s="285"/>
    </row>
    <row r="35" ht="15.75" customHeight="1">
      <c r="E35" s="285"/>
    </row>
    <row r="36" ht="15.75" customHeight="1">
      <c r="E36" s="285"/>
    </row>
    <row r="37" ht="15.75" customHeight="1">
      <c r="E37" s="285"/>
    </row>
    <row r="38" ht="15.75" customHeight="1">
      <c r="E38" s="285"/>
    </row>
    <row r="39" ht="15.75" customHeight="1">
      <c r="E39" s="285"/>
    </row>
    <row r="40" ht="15.75" customHeight="1">
      <c r="E40" s="285"/>
    </row>
    <row r="41" ht="15.75" customHeight="1">
      <c r="E41" s="285"/>
    </row>
    <row r="42" ht="15.75" customHeight="1">
      <c r="E42" s="285"/>
    </row>
    <row r="43" ht="15.75" customHeight="1">
      <c r="E43" s="285"/>
    </row>
    <row r="44" ht="15.75" customHeight="1">
      <c r="E44" s="285"/>
    </row>
    <row r="45" ht="15.75" customHeight="1">
      <c r="E45" s="285"/>
    </row>
    <row r="46" ht="15.75" customHeight="1">
      <c r="E46" s="285"/>
    </row>
    <row r="47" ht="15.75" customHeight="1">
      <c r="E47" s="285"/>
    </row>
    <row r="48" ht="15.75" customHeight="1">
      <c r="E48" s="285"/>
    </row>
    <row r="49" ht="15.75" customHeight="1">
      <c r="E49" s="285"/>
    </row>
    <row r="50" ht="15.75" customHeight="1">
      <c r="E50" s="285"/>
    </row>
    <row r="51" ht="15.75" customHeight="1">
      <c r="E51" s="285"/>
    </row>
    <row r="52" ht="15.75" customHeight="1">
      <c r="E52" s="285"/>
    </row>
    <row r="53" ht="15.75" customHeight="1">
      <c r="E53" s="285"/>
    </row>
    <row r="54" ht="15.75" customHeight="1">
      <c r="E54" s="285"/>
    </row>
    <row r="55" ht="15.75" customHeight="1">
      <c r="E55" s="285"/>
    </row>
    <row r="56" ht="15.75" customHeight="1">
      <c r="E56" s="285"/>
    </row>
    <row r="57" ht="15.75" customHeight="1">
      <c r="E57" s="285"/>
    </row>
    <row r="58" ht="15.75" customHeight="1">
      <c r="E58" s="285"/>
    </row>
    <row r="59" ht="15.75" customHeight="1">
      <c r="E59" s="285"/>
    </row>
    <row r="60" ht="15.75" customHeight="1">
      <c r="E60" s="285"/>
    </row>
    <row r="61" ht="15.75" customHeight="1">
      <c r="E61" s="285"/>
    </row>
    <row r="62" ht="15.75" customHeight="1">
      <c r="E62" s="285"/>
    </row>
    <row r="63" ht="15.75" customHeight="1">
      <c r="E63" s="285"/>
    </row>
    <row r="64" ht="15.75" customHeight="1">
      <c r="E64" s="285"/>
    </row>
    <row r="65" ht="15.75" customHeight="1">
      <c r="E65" s="285"/>
    </row>
    <row r="66" ht="15.75" customHeight="1">
      <c r="E66" s="285"/>
    </row>
    <row r="67" ht="15.75" customHeight="1">
      <c r="E67" s="285"/>
    </row>
    <row r="68" ht="15.75" customHeight="1">
      <c r="E68" s="285"/>
    </row>
    <row r="69" ht="15.75" customHeight="1">
      <c r="E69" s="285"/>
    </row>
    <row r="70" ht="15.75" customHeight="1">
      <c r="E70" s="285"/>
    </row>
    <row r="71" ht="15.75" customHeight="1">
      <c r="E71" s="285"/>
    </row>
    <row r="72" ht="15.75" customHeight="1">
      <c r="E72" s="285"/>
    </row>
    <row r="73" ht="15.75" customHeight="1">
      <c r="E73" s="285"/>
    </row>
    <row r="74" ht="15.75" customHeight="1">
      <c r="E74" s="285"/>
    </row>
    <row r="75" ht="15.75" customHeight="1">
      <c r="E75" s="285"/>
    </row>
    <row r="76" ht="15.75" customHeight="1">
      <c r="E76" s="285"/>
    </row>
    <row r="77" ht="15.75" customHeight="1">
      <c r="E77" s="285"/>
    </row>
    <row r="78" ht="15.75" customHeight="1">
      <c r="E78" s="285"/>
    </row>
    <row r="79" ht="15.75" customHeight="1">
      <c r="E79" s="285"/>
    </row>
    <row r="80" ht="15.75" customHeight="1">
      <c r="E80" s="285"/>
    </row>
    <row r="81" ht="15.75" customHeight="1">
      <c r="E81" s="285"/>
    </row>
    <row r="82" ht="15.75" customHeight="1">
      <c r="E82" s="285"/>
    </row>
    <row r="83" ht="15.75" customHeight="1">
      <c r="E83" s="285"/>
    </row>
    <row r="84" ht="15.75" customHeight="1">
      <c r="E84" s="285"/>
    </row>
    <row r="85" ht="15.75" customHeight="1">
      <c r="E85" s="285"/>
    </row>
    <row r="86" ht="15.75" customHeight="1">
      <c r="E86" s="285"/>
    </row>
    <row r="87" ht="15.75" customHeight="1">
      <c r="E87" s="285"/>
    </row>
    <row r="88" ht="15.75" customHeight="1">
      <c r="E88" s="285"/>
    </row>
    <row r="89" ht="15.75" customHeight="1">
      <c r="E89" s="285"/>
    </row>
    <row r="90" ht="15.75" customHeight="1">
      <c r="E90" s="285"/>
    </row>
    <row r="91" ht="15.75" customHeight="1">
      <c r="E91" s="285"/>
    </row>
    <row r="92" ht="15.75" customHeight="1">
      <c r="E92" s="285"/>
    </row>
    <row r="93" ht="15.75" customHeight="1">
      <c r="E93" s="285"/>
    </row>
    <row r="94" ht="15.75" customHeight="1">
      <c r="E94" s="285"/>
    </row>
    <row r="95" ht="15.75" customHeight="1">
      <c r="E95" s="285"/>
    </row>
    <row r="96" ht="15.75" customHeight="1">
      <c r="E96" s="285"/>
    </row>
    <row r="97" ht="15.75" customHeight="1">
      <c r="E97" s="285"/>
    </row>
    <row r="98" ht="15.75" customHeight="1">
      <c r="E98" s="285"/>
    </row>
    <row r="99" ht="15.75" customHeight="1">
      <c r="E99" s="285"/>
    </row>
    <row r="100" ht="15.75" customHeight="1">
      <c r="E100" s="285"/>
    </row>
    <row r="101" ht="15.75" customHeight="1">
      <c r="E101" s="285"/>
    </row>
    <row r="102" ht="15.75" customHeight="1">
      <c r="E102" s="285"/>
    </row>
    <row r="103" ht="15.75" customHeight="1">
      <c r="E103" s="285"/>
    </row>
    <row r="104" ht="15.75" customHeight="1">
      <c r="E104" s="285"/>
    </row>
    <row r="105" ht="15.75" customHeight="1">
      <c r="E105" s="285"/>
    </row>
    <row r="106" ht="15.75" customHeight="1">
      <c r="E106" s="285"/>
    </row>
    <row r="107" ht="15.75" customHeight="1">
      <c r="E107" s="285"/>
    </row>
    <row r="108" ht="15.75" customHeight="1">
      <c r="E108" s="285"/>
    </row>
    <row r="109" ht="15.75" customHeight="1">
      <c r="E109" s="285"/>
    </row>
    <row r="110" ht="15.75" customHeight="1">
      <c r="E110" s="285"/>
    </row>
    <row r="111" ht="15.75" customHeight="1">
      <c r="E111" s="285"/>
    </row>
    <row r="112" ht="15.75" customHeight="1">
      <c r="E112" s="285"/>
    </row>
    <row r="113" ht="15.75" customHeight="1">
      <c r="E113" s="285"/>
    </row>
    <row r="114" ht="15.75" customHeight="1">
      <c r="E114" s="285"/>
    </row>
    <row r="115" ht="15.75" customHeight="1">
      <c r="E115" s="285"/>
    </row>
    <row r="116" ht="15.75" customHeight="1">
      <c r="E116" s="285"/>
    </row>
    <row r="117" ht="15.75" customHeight="1">
      <c r="E117" s="285"/>
    </row>
    <row r="118" ht="15.75" customHeight="1">
      <c r="E118" s="285"/>
    </row>
    <row r="119" ht="15.75" customHeight="1">
      <c r="E119" s="285"/>
    </row>
    <row r="120" ht="15.75" customHeight="1">
      <c r="E120" s="285"/>
    </row>
    <row r="121" ht="15.75" customHeight="1">
      <c r="E121" s="285"/>
    </row>
    <row r="122" ht="15.75" customHeight="1">
      <c r="E122" s="285"/>
    </row>
    <row r="123" ht="15.75" customHeight="1">
      <c r="E123" s="285"/>
    </row>
    <row r="124" ht="15.75" customHeight="1">
      <c r="E124" s="285"/>
    </row>
    <row r="125" ht="15.75" customHeight="1">
      <c r="E125" s="285"/>
    </row>
    <row r="126" ht="15.75" customHeight="1">
      <c r="E126" s="285"/>
    </row>
    <row r="127" ht="15.75" customHeight="1">
      <c r="E127" s="285"/>
    </row>
    <row r="128" ht="15.75" customHeight="1">
      <c r="E128" s="285"/>
    </row>
    <row r="129" ht="15.75" customHeight="1">
      <c r="E129" s="285"/>
    </row>
    <row r="130" ht="15.75" customHeight="1">
      <c r="E130" s="285"/>
    </row>
    <row r="131" ht="15.75" customHeight="1">
      <c r="E131" s="285"/>
    </row>
    <row r="132" ht="15.75" customHeight="1">
      <c r="E132" s="285"/>
    </row>
    <row r="133" ht="15.75" customHeight="1">
      <c r="E133" s="285"/>
    </row>
    <row r="134" ht="15.75" customHeight="1">
      <c r="E134" s="285"/>
    </row>
    <row r="135" ht="15.75" customHeight="1">
      <c r="E135" s="285"/>
    </row>
    <row r="136" ht="15.75" customHeight="1">
      <c r="E136" s="285"/>
    </row>
    <row r="137" ht="15.75" customHeight="1">
      <c r="E137" s="285"/>
    </row>
    <row r="138" ht="15.75" customHeight="1">
      <c r="E138" s="285"/>
    </row>
    <row r="139" ht="15.75" customHeight="1">
      <c r="E139" s="285"/>
    </row>
    <row r="140" ht="15.75" customHeight="1">
      <c r="E140" s="285"/>
    </row>
    <row r="141" ht="15.75" customHeight="1">
      <c r="E141" s="285"/>
    </row>
    <row r="142" ht="15.75" customHeight="1">
      <c r="E142" s="285"/>
    </row>
    <row r="143" ht="15.75" customHeight="1">
      <c r="E143" s="285"/>
    </row>
    <row r="144" ht="15.75" customHeight="1">
      <c r="E144" s="285"/>
    </row>
    <row r="145" ht="15.75" customHeight="1">
      <c r="E145" s="285"/>
    </row>
    <row r="146" ht="15.75" customHeight="1">
      <c r="E146" s="285"/>
    </row>
    <row r="147" ht="15.75" customHeight="1">
      <c r="E147" s="285"/>
    </row>
    <row r="148" ht="15.75" customHeight="1">
      <c r="E148" s="285"/>
    </row>
    <row r="149" ht="15.75" customHeight="1">
      <c r="E149" s="285"/>
    </row>
    <row r="150" ht="15.75" customHeight="1">
      <c r="E150" s="285"/>
    </row>
    <row r="151" ht="15.75" customHeight="1">
      <c r="E151" s="285"/>
    </row>
    <row r="152" ht="15.75" customHeight="1">
      <c r="E152" s="285"/>
    </row>
    <row r="153" ht="15.75" customHeight="1">
      <c r="E153" s="285"/>
    </row>
    <row r="154" ht="15.75" customHeight="1">
      <c r="E154" s="285"/>
    </row>
    <row r="155" ht="15.75" customHeight="1">
      <c r="E155" s="285"/>
    </row>
    <row r="156" ht="15.75" customHeight="1">
      <c r="E156" s="285"/>
    </row>
    <row r="157" ht="15.75" customHeight="1">
      <c r="E157" s="285"/>
    </row>
    <row r="158" ht="15.75" customHeight="1">
      <c r="E158" s="285"/>
    </row>
    <row r="159" ht="15.75" customHeight="1">
      <c r="E159" s="285"/>
    </row>
    <row r="160" ht="15.75" customHeight="1">
      <c r="E160" s="285"/>
    </row>
    <row r="161" ht="15.75" customHeight="1">
      <c r="E161" s="285"/>
    </row>
    <row r="162" ht="15.75" customHeight="1">
      <c r="E162" s="285"/>
    </row>
    <row r="163" ht="15.75" customHeight="1">
      <c r="E163" s="285"/>
    </row>
    <row r="164" ht="15.75" customHeight="1">
      <c r="E164" s="285"/>
    </row>
    <row r="165" ht="15.75" customHeight="1">
      <c r="E165" s="285"/>
    </row>
    <row r="166" ht="15.75" customHeight="1">
      <c r="E166" s="285"/>
    </row>
    <row r="167" ht="15.75" customHeight="1">
      <c r="E167" s="285"/>
    </row>
    <row r="168" ht="15.75" customHeight="1">
      <c r="E168" s="285"/>
    </row>
    <row r="169" ht="15.75" customHeight="1">
      <c r="E169" s="285"/>
    </row>
    <row r="170" ht="15.75" customHeight="1">
      <c r="E170" s="285"/>
    </row>
    <row r="171" ht="15.75" customHeight="1">
      <c r="E171" s="285"/>
    </row>
    <row r="172" ht="15.75" customHeight="1">
      <c r="E172" s="285"/>
    </row>
    <row r="173" ht="15.75" customHeight="1">
      <c r="E173" s="285"/>
    </row>
    <row r="174" ht="15.75" customHeight="1">
      <c r="E174" s="285"/>
    </row>
    <row r="175" ht="15.75" customHeight="1">
      <c r="E175" s="285"/>
    </row>
    <row r="176" ht="15.75" customHeight="1">
      <c r="E176" s="285"/>
    </row>
    <row r="177" ht="15.75" customHeight="1">
      <c r="E177" s="285"/>
    </row>
    <row r="178" ht="15.75" customHeight="1">
      <c r="E178" s="285"/>
    </row>
    <row r="179" ht="15.75" customHeight="1">
      <c r="E179" s="285"/>
    </row>
    <row r="180" ht="15.75" customHeight="1">
      <c r="E180" s="285"/>
    </row>
    <row r="181" ht="15.75" customHeight="1">
      <c r="E181" s="285"/>
    </row>
    <row r="182" ht="15.75" customHeight="1">
      <c r="E182" s="285"/>
    </row>
    <row r="183" ht="15.75" customHeight="1">
      <c r="E183" s="285"/>
    </row>
    <row r="184" ht="15.75" customHeight="1">
      <c r="E184" s="285"/>
    </row>
    <row r="185" ht="15.75" customHeight="1">
      <c r="E185" s="285"/>
    </row>
    <row r="186" ht="15.75" customHeight="1">
      <c r="E186" s="285"/>
    </row>
    <row r="187" ht="15.75" customHeight="1">
      <c r="E187" s="285"/>
    </row>
    <row r="188" ht="15.75" customHeight="1">
      <c r="E188" s="285"/>
    </row>
    <row r="189" ht="15.75" customHeight="1">
      <c r="E189" s="285"/>
    </row>
    <row r="190" ht="15.75" customHeight="1">
      <c r="E190" s="285"/>
    </row>
    <row r="191" ht="15.75" customHeight="1">
      <c r="E191" s="285"/>
    </row>
    <row r="192" ht="15.75" customHeight="1">
      <c r="E192" s="285"/>
    </row>
    <row r="193" ht="15.75" customHeight="1">
      <c r="E193" s="285"/>
    </row>
    <row r="194" ht="15.75" customHeight="1">
      <c r="E194" s="285"/>
    </row>
    <row r="195" ht="15.75" customHeight="1">
      <c r="E195" s="285"/>
    </row>
    <row r="196" ht="15.75" customHeight="1">
      <c r="E196" s="285"/>
    </row>
    <row r="197" ht="15.75" customHeight="1">
      <c r="E197" s="285"/>
    </row>
    <row r="198" ht="15.75" customHeight="1">
      <c r="E198" s="285"/>
    </row>
    <row r="199" ht="15.75" customHeight="1">
      <c r="E199" s="285"/>
    </row>
    <row r="200" ht="15.75" customHeight="1">
      <c r="E200" s="285"/>
    </row>
    <row r="201" ht="15.75" customHeight="1">
      <c r="E201" s="285"/>
    </row>
    <row r="202" ht="15.75" customHeight="1">
      <c r="E202" s="285"/>
    </row>
    <row r="203" ht="15.75" customHeight="1">
      <c r="E203" s="285"/>
    </row>
    <row r="204" ht="15.75" customHeight="1">
      <c r="E204" s="285"/>
    </row>
    <row r="205" ht="15.75" customHeight="1">
      <c r="E205" s="285"/>
    </row>
    <row r="206" ht="15.75" customHeight="1">
      <c r="E206" s="285"/>
    </row>
    <row r="207" ht="15.75" customHeight="1">
      <c r="E207" s="285"/>
    </row>
    <row r="208" ht="15.75" customHeight="1">
      <c r="E208" s="285"/>
    </row>
    <row r="209" ht="15.75" customHeight="1">
      <c r="E209" s="285"/>
    </row>
    <row r="210" ht="15.75" customHeight="1">
      <c r="E210" s="285"/>
    </row>
    <row r="211" ht="15.75" customHeight="1">
      <c r="E211" s="285"/>
    </row>
    <row r="212" ht="15.75" customHeight="1">
      <c r="E212" s="285"/>
    </row>
    <row r="213" ht="15.75" customHeight="1">
      <c r="E213" s="285"/>
    </row>
    <row r="214" ht="15.75" customHeight="1">
      <c r="E214" s="285"/>
    </row>
    <row r="215" ht="15.75" customHeight="1">
      <c r="E215" s="285"/>
    </row>
    <row r="216" ht="15.75" customHeight="1">
      <c r="E216" s="285"/>
    </row>
    <row r="217" ht="15.75" customHeight="1">
      <c r="E217" s="285"/>
    </row>
    <row r="218" ht="15.75" customHeight="1">
      <c r="E218" s="285"/>
    </row>
    <row r="219" ht="15.75" customHeight="1">
      <c r="E219" s="285"/>
    </row>
    <row r="220" ht="15.75" customHeight="1">
      <c r="E220" s="285"/>
    </row>
    <row r="221" ht="15.75" customHeight="1">
      <c r="E221" s="285"/>
    </row>
    <row r="222" ht="15.75" customHeight="1">
      <c r="E222" s="285"/>
    </row>
    <row r="223" ht="15.75" customHeight="1">
      <c r="E223" s="285"/>
    </row>
    <row r="224" ht="15.75" customHeight="1">
      <c r="E224" s="285"/>
    </row>
    <row r="225" ht="15.75" customHeight="1">
      <c r="E225" s="285"/>
    </row>
    <row r="226" ht="15.75" customHeight="1">
      <c r="E226" s="285"/>
    </row>
    <row r="227" ht="15.75" customHeight="1">
      <c r="E227" s="285"/>
    </row>
    <row r="228" ht="15.75" customHeight="1">
      <c r="E228" s="285"/>
    </row>
    <row r="229" ht="15.75" customHeight="1">
      <c r="E229" s="285"/>
    </row>
    <row r="230" ht="15.75" customHeight="1">
      <c r="E230" s="285"/>
    </row>
    <row r="231" ht="15.75" customHeight="1">
      <c r="E231" s="285"/>
    </row>
    <row r="232" ht="15.75" customHeight="1">
      <c r="E232" s="285"/>
    </row>
    <row r="233" ht="15.75" customHeight="1">
      <c r="E233" s="285"/>
    </row>
    <row r="234" ht="15.75" customHeight="1">
      <c r="E234" s="285"/>
    </row>
    <row r="235" ht="15.75" customHeight="1">
      <c r="E235" s="285"/>
    </row>
    <row r="236" ht="15.75" customHeight="1">
      <c r="E236" s="285"/>
    </row>
    <row r="237" ht="15.75" customHeight="1">
      <c r="E237" s="285"/>
    </row>
    <row r="238" ht="15.75" customHeight="1">
      <c r="E238" s="285"/>
    </row>
    <row r="239" ht="15.75" customHeight="1">
      <c r="E239" s="285"/>
    </row>
    <row r="240" ht="15.75" customHeight="1">
      <c r="E240" s="285"/>
    </row>
    <row r="241" ht="15.75" customHeight="1">
      <c r="E241" s="285"/>
    </row>
    <row r="242" ht="15.75" customHeight="1">
      <c r="E242" s="285"/>
    </row>
    <row r="243" ht="15.75" customHeight="1">
      <c r="E243" s="285"/>
    </row>
    <row r="244" ht="15.75" customHeight="1">
      <c r="E244" s="285"/>
    </row>
    <row r="245" ht="15.75" customHeight="1">
      <c r="E245" s="285"/>
    </row>
    <row r="246" ht="15.75" customHeight="1">
      <c r="E246" s="285"/>
    </row>
    <row r="247" ht="15.75" customHeight="1">
      <c r="E247" s="285"/>
    </row>
    <row r="248" ht="15.75" customHeight="1">
      <c r="E248" s="285"/>
    </row>
    <row r="249" ht="15.75" customHeight="1">
      <c r="E249" s="285"/>
    </row>
    <row r="250" ht="15.75" customHeight="1">
      <c r="E250" s="285"/>
    </row>
    <row r="251" ht="15.75" customHeight="1">
      <c r="E251" s="285"/>
    </row>
    <row r="252" ht="15.75" customHeight="1">
      <c r="E252" s="285"/>
    </row>
    <row r="253" ht="15.75" customHeight="1">
      <c r="E253" s="285"/>
    </row>
    <row r="254" ht="15.75" customHeight="1">
      <c r="E254" s="285"/>
    </row>
    <row r="255" ht="15.75" customHeight="1">
      <c r="E255" s="285"/>
    </row>
    <row r="256" ht="15.75" customHeight="1">
      <c r="E256" s="285"/>
    </row>
    <row r="257" ht="15.75" customHeight="1">
      <c r="E257" s="285"/>
    </row>
    <row r="258" ht="15.75" customHeight="1">
      <c r="E258" s="285"/>
    </row>
    <row r="259" ht="15.75" customHeight="1">
      <c r="E259" s="285"/>
    </row>
    <row r="260" ht="15.75" customHeight="1">
      <c r="E260" s="285"/>
    </row>
    <row r="261" ht="15.75" customHeight="1">
      <c r="E261" s="285"/>
    </row>
    <row r="262" ht="15.75" customHeight="1">
      <c r="E262" s="285"/>
    </row>
    <row r="263" ht="15.75" customHeight="1">
      <c r="E263" s="285"/>
    </row>
    <row r="264" ht="15.75" customHeight="1">
      <c r="E264" s="285"/>
    </row>
    <row r="265" ht="15.75" customHeight="1">
      <c r="E265" s="285"/>
    </row>
    <row r="266" ht="15.75" customHeight="1">
      <c r="E266" s="285"/>
    </row>
    <row r="267" ht="15.75" customHeight="1">
      <c r="E267" s="285"/>
    </row>
    <row r="268" ht="15.75" customHeight="1">
      <c r="E268" s="285"/>
    </row>
    <row r="269" ht="15.75" customHeight="1">
      <c r="E269" s="285"/>
    </row>
    <row r="270" ht="15.75" customHeight="1">
      <c r="E270" s="285"/>
    </row>
    <row r="271" ht="15.75" customHeight="1">
      <c r="E271" s="285"/>
    </row>
    <row r="272" ht="15.75" customHeight="1">
      <c r="E272" s="285"/>
    </row>
    <row r="273" ht="15.75" customHeight="1">
      <c r="E273" s="285"/>
    </row>
    <row r="274" ht="15.75" customHeight="1">
      <c r="E274" s="285"/>
    </row>
    <row r="275" ht="15.75" customHeight="1">
      <c r="E275" s="285"/>
    </row>
    <row r="276" ht="15.75" customHeight="1">
      <c r="E276" s="285"/>
    </row>
    <row r="277" ht="15.75" customHeight="1">
      <c r="E277" s="285"/>
    </row>
    <row r="278" ht="15.75" customHeight="1">
      <c r="E278" s="285"/>
    </row>
    <row r="279" ht="15.75" customHeight="1">
      <c r="E279" s="285"/>
    </row>
    <row r="280" ht="15.75" customHeight="1">
      <c r="E280" s="285"/>
    </row>
    <row r="281" ht="15.75" customHeight="1">
      <c r="E281" s="285"/>
    </row>
    <row r="282" ht="15.75" customHeight="1">
      <c r="E282" s="285"/>
    </row>
    <row r="283" ht="15.75" customHeight="1">
      <c r="E283" s="285"/>
    </row>
    <row r="284" ht="15.75" customHeight="1">
      <c r="E284" s="285"/>
    </row>
    <row r="285" ht="15.75" customHeight="1">
      <c r="E285" s="285"/>
    </row>
    <row r="286" ht="15.75" customHeight="1">
      <c r="E286" s="285"/>
    </row>
    <row r="287" ht="15.75" customHeight="1">
      <c r="E287" s="285"/>
    </row>
    <row r="288" ht="15.75" customHeight="1">
      <c r="E288" s="285"/>
    </row>
    <row r="289" ht="15.75" customHeight="1">
      <c r="E289" s="285"/>
    </row>
    <row r="290" ht="15.75" customHeight="1">
      <c r="E290" s="285"/>
    </row>
    <row r="291" ht="15.75" customHeight="1">
      <c r="E291" s="285"/>
    </row>
    <row r="292" ht="15.75" customHeight="1">
      <c r="E292" s="285"/>
    </row>
    <row r="293" ht="15.75" customHeight="1">
      <c r="E293" s="285"/>
    </row>
    <row r="294" ht="15.75" customHeight="1">
      <c r="E294" s="285"/>
    </row>
    <row r="295" ht="15.75" customHeight="1">
      <c r="E295" s="285"/>
    </row>
    <row r="296" ht="15.75" customHeight="1">
      <c r="E296" s="285"/>
    </row>
    <row r="297" ht="15.75" customHeight="1">
      <c r="E297" s="285"/>
    </row>
    <row r="298" ht="15.75" customHeight="1">
      <c r="E298" s="285"/>
    </row>
    <row r="299" ht="15.75" customHeight="1">
      <c r="E299" s="285"/>
    </row>
    <row r="300" ht="15.75" customHeight="1">
      <c r="E300" s="285"/>
    </row>
    <row r="301" ht="15.75" customHeight="1">
      <c r="E301" s="285"/>
    </row>
    <row r="302" ht="15.75" customHeight="1">
      <c r="E302" s="285"/>
    </row>
    <row r="303" ht="15.75" customHeight="1">
      <c r="E303" s="285"/>
    </row>
    <row r="304" ht="15.75" customHeight="1">
      <c r="E304" s="285"/>
    </row>
    <row r="305" ht="15.75" customHeight="1">
      <c r="E305" s="285"/>
    </row>
    <row r="306" ht="15.75" customHeight="1">
      <c r="E306" s="285"/>
    </row>
    <row r="307" ht="15.75" customHeight="1">
      <c r="E307" s="285"/>
    </row>
    <row r="308" ht="15.75" customHeight="1">
      <c r="E308" s="285"/>
    </row>
    <row r="309" ht="15.75" customHeight="1">
      <c r="E309" s="285"/>
    </row>
    <row r="310" ht="15.75" customHeight="1">
      <c r="E310" s="285"/>
    </row>
    <row r="311" ht="15.75" customHeight="1">
      <c r="E311" s="285"/>
    </row>
    <row r="312" ht="15.75" customHeight="1">
      <c r="E312" s="285"/>
    </row>
    <row r="313" ht="15.75" customHeight="1">
      <c r="E313" s="285"/>
    </row>
    <row r="314" ht="15.75" customHeight="1">
      <c r="E314" s="285"/>
    </row>
    <row r="315" ht="15.75" customHeight="1">
      <c r="E315" s="285"/>
    </row>
    <row r="316" ht="15.75" customHeight="1">
      <c r="E316" s="285"/>
    </row>
    <row r="317" ht="15.75" customHeight="1">
      <c r="E317" s="285"/>
    </row>
    <row r="318" ht="15.75" customHeight="1">
      <c r="E318" s="285"/>
    </row>
    <row r="319" ht="15.75" customHeight="1">
      <c r="E319" s="285"/>
    </row>
    <row r="320" ht="15.75" customHeight="1">
      <c r="E320" s="285"/>
    </row>
    <row r="321" ht="15.75" customHeight="1">
      <c r="E321" s="285"/>
    </row>
    <row r="322" ht="15.75" customHeight="1">
      <c r="E322" s="285"/>
    </row>
    <row r="323" ht="15.75" customHeight="1">
      <c r="E323" s="285"/>
    </row>
    <row r="324" ht="15.75" customHeight="1">
      <c r="E324" s="285"/>
    </row>
    <row r="325" ht="15.75" customHeight="1">
      <c r="E325" s="285"/>
    </row>
    <row r="326" ht="15.75" customHeight="1">
      <c r="E326" s="285"/>
    </row>
    <row r="327" ht="15.75" customHeight="1">
      <c r="E327" s="285"/>
    </row>
    <row r="328" ht="15.75" customHeight="1">
      <c r="E328" s="285"/>
    </row>
    <row r="329" ht="15.75" customHeight="1">
      <c r="E329" s="285"/>
    </row>
    <row r="330" ht="15.75" customHeight="1">
      <c r="E330" s="285"/>
    </row>
    <row r="331" ht="15.75" customHeight="1">
      <c r="E331" s="285"/>
    </row>
    <row r="332" ht="15.75" customHeight="1">
      <c r="E332" s="285"/>
    </row>
    <row r="333" ht="15.75" customHeight="1">
      <c r="E333" s="285"/>
    </row>
    <row r="334" ht="15.75" customHeight="1">
      <c r="E334" s="285"/>
    </row>
    <row r="335" ht="15.75" customHeight="1">
      <c r="E335" s="285"/>
    </row>
    <row r="336" ht="15.75" customHeight="1">
      <c r="E336" s="285"/>
    </row>
    <row r="337" ht="15.75" customHeight="1">
      <c r="E337" s="285"/>
    </row>
    <row r="338" ht="15.75" customHeight="1">
      <c r="E338" s="285"/>
    </row>
    <row r="339" ht="15.75" customHeight="1">
      <c r="E339" s="285"/>
    </row>
    <row r="340" ht="15.75" customHeight="1">
      <c r="E340" s="285"/>
    </row>
    <row r="341" ht="15.75" customHeight="1">
      <c r="E341" s="285"/>
    </row>
    <row r="342" ht="15.75" customHeight="1">
      <c r="E342" s="285"/>
    </row>
    <row r="343" ht="15.75" customHeight="1">
      <c r="E343" s="285"/>
    </row>
    <row r="344" ht="15.75" customHeight="1">
      <c r="E344" s="285"/>
    </row>
    <row r="345" ht="15.75" customHeight="1">
      <c r="E345" s="285"/>
    </row>
    <row r="346" ht="15.75" customHeight="1">
      <c r="E346" s="285"/>
    </row>
    <row r="347" ht="15.75" customHeight="1">
      <c r="E347" s="285"/>
    </row>
    <row r="348" ht="15.75" customHeight="1">
      <c r="E348" s="285"/>
    </row>
    <row r="349" ht="15.75" customHeight="1">
      <c r="E349" s="285"/>
    </row>
    <row r="350" ht="15.75" customHeight="1">
      <c r="E350" s="285"/>
    </row>
    <row r="351" ht="15.75" customHeight="1">
      <c r="E351" s="285"/>
    </row>
    <row r="352" ht="15.75" customHeight="1">
      <c r="E352" s="285"/>
    </row>
    <row r="353" ht="15.75" customHeight="1">
      <c r="E353" s="285"/>
    </row>
    <row r="354" ht="15.75" customHeight="1">
      <c r="E354" s="285"/>
    </row>
    <row r="355" ht="15.75" customHeight="1">
      <c r="E355" s="285"/>
    </row>
    <row r="356" ht="15.75" customHeight="1">
      <c r="E356" s="285"/>
    </row>
    <row r="357" ht="15.75" customHeight="1">
      <c r="E357" s="285"/>
    </row>
    <row r="358" ht="15.75" customHeight="1">
      <c r="E358" s="285"/>
    </row>
    <row r="359" ht="15.75" customHeight="1">
      <c r="E359" s="285"/>
    </row>
    <row r="360" ht="15.75" customHeight="1">
      <c r="E360" s="285"/>
    </row>
    <row r="361" ht="15.75" customHeight="1">
      <c r="E361" s="285"/>
    </row>
    <row r="362" ht="15.75" customHeight="1">
      <c r="E362" s="285"/>
    </row>
    <row r="363" ht="15.75" customHeight="1">
      <c r="E363" s="285"/>
    </row>
    <row r="364" ht="15.75" customHeight="1">
      <c r="E364" s="285"/>
    </row>
    <row r="365" ht="15.75" customHeight="1">
      <c r="E365" s="285"/>
    </row>
    <row r="366" ht="15.75" customHeight="1">
      <c r="E366" s="285"/>
    </row>
    <row r="367" ht="15.75" customHeight="1">
      <c r="E367" s="285"/>
    </row>
    <row r="368" ht="15.75" customHeight="1">
      <c r="E368" s="285"/>
    </row>
    <row r="369" ht="15.75" customHeight="1">
      <c r="E369" s="285"/>
    </row>
    <row r="370" ht="15.75" customHeight="1">
      <c r="E370" s="285"/>
    </row>
    <row r="371" ht="15.75" customHeight="1">
      <c r="E371" s="285"/>
    </row>
    <row r="372" ht="15.75" customHeight="1">
      <c r="E372" s="285"/>
    </row>
    <row r="373" ht="15.75" customHeight="1">
      <c r="E373" s="285"/>
    </row>
    <row r="374" ht="15.75" customHeight="1">
      <c r="E374" s="285"/>
    </row>
    <row r="375" ht="15.75" customHeight="1">
      <c r="E375" s="285"/>
    </row>
    <row r="376" ht="15.75" customHeight="1">
      <c r="E376" s="285"/>
    </row>
    <row r="377" ht="15.75" customHeight="1">
      <c r="E377" s="285"/>
    </row>
    <row r="378" ht="15.75" customHeight="1">
      <c r="E378" s="285"/>
    </row>
    <row r="379" ht="15.75" customHeight="1">
      <c r="E379" s="285"/>
    </row>
    <row r="380" ht="15.75" customHeight="1">
      <c r="E380" s="285"/>
    </row>
    <row r="381" ht="15.75" customHeight="1">
      <c r="E381" s="285"/>
    </row>
    <row r="382" ht="15.75" customHeight="1">
      <c r="E382" s="285"/>
    </row>
    <row r="383" ht="15.75" customHeight="1">
      <c r="E383" s="285"/>
    </row>
    <row r="384" ht="15.75" customHeight="1">
      <c r="E384" s="285"/>
    </row>
    <row r="385" ht="15.75" customHeight="1">
      <c r="E385" s="285"/>
    </row>
    <row r="386" ht="15.75" customHeight="1">
      <c r="E386" s="285"/>
    </row>
    <row r="387" ht="15.75" customHeight="1">
      <c r="E387" s="285"/>
    </row>
    <row r="388" ht="15.75" customHeight="1">
      <c r="E388" s="285"/>
    </row>
    <row r="389" ht="15.75" customHeight="1">
      <c r="E389" s="285"/>
    </row>
    <row r="390" ht="15.75" customHeight="1">
      <c r="E390" s="285"/>
    </row>
    <row r="391" ht="15.75" customHeight="1">
      <c r="E391" s="285"/>
    </row>
    <row r="392" ht="15.75" customHeight="1">
      <c r="E392" s="285"/>
    </row>
    <row r="393" ht="15.75" customHeight="1">
      <c r="E393" s="285"/>
    </row>
    <row r="394" ht="15.75" customHeight="1">
      <c r="E394" s="285"/>
    </row>
    <row r="395" ht="15.75" customHeight="1">
      <c r="E395" s="285"/>
    </row>
    <row r="396" ht="15.75" customHeight="1">
      <c r="E396" s="285"/>
    </row>
    <row r="397" ht="15.75" customHeight="1">
      <c r="E397" s="285"/>
    </row>
    <row r="398" ht="15.75" customHeight="1">
      <c r="E398" s="285"/>
    </row>
    <row r="399" ht="15.75" customHeight="1">
      <c r="E399" s="285"/>
    </row>
    <row r="400" ht="15.75" customHeight="1">
      <c r="E400" s="285"/>
    </row>
    <row r="401" ht="15.75" customHeight="1">
      <c r="E401" s="285"/>
    </row>
    <row r="402" ht="15.75" customHeight="1">
      <c r="E402" s="285"/>
    </row>
    <row r="403" ht="15.75" customHeight="1">
      <c r="E403" s="285"/>
    </row>
    <row r="404" ht="15.75" customHeight="1">
      <c r="E404" s="285"/>
    </row>
    <row r="405" ht="15.75" customHeight="1">
      <c r="E405" s="285"/>
    </row>
    <row r="406" ht="15.75" customHeight="1">
      <c r="E406" s="285"/>
    </row>
    <row r="407" ht="15.75" customHeight="1">
      <c r="E407" s="285"/>
    </row>
    <row r="408" ht="15.75" customHeight="1">
      <c r="E408" s="285"/>
    </row>
    <row r="409" ht="15.75" customHeight="1">
      <c r="E409" s="285"/>
    </row>
    <row r="410" ht="15.75" customHeight="1">
      <c r="E410" s="285"/>
    </row>
    <row r="411" ht="15.75" customHeight="1">
      <c r="E411" s="285"/>
    </row>
    <row r="412" ht="15.75" customHeight="1">
      <c r="E412" s="285"/>
    </row>
    <row r="413" ht="15.75" customHeight="1">
      <c r="E413" s="285"/>
    </row>
    <row r="414" ht="15.75" customHeight="1">
      <c r="E414" s="285"/>
    </row>
    <row r="415" ht="15.75" customHeight="1">
      <c r="E415" s="285"/>
    </row>
    <row r="416" ht="15.75" customHeight="1">
      <c r="E416" s="285"/>
    </row>
    <row r="417" ht="15.75" customHeight="1">
      <c r="E417" s="285"/>
    </row>
    <row r="418" ht="15.75" customHeight="1">
      <c r="E418" s="285"/>
    </row>
    <row r="419" ht="15.75" customHeight="1">
      <c r="E419" s="285"/>
    </row>
    <row r="420" ht="15.75" customHeight="1">
      <c r="E420" s="285"/>
    </row>
    <row r="421" ht="15.75" customHeight="1">
      <c r="E421" s="285"/>
    </row>
    <row r="422" ht="15.75" customHeight="1">
      <c r="E422" s="285"/>
    </row>
    <row r="423" ht="15.75" customHeight="1">
      <c r="E423" s="285"/>
    </row>
    <row r="424" ht="15.75" customHeight="1">
      <c r="E424" s="285"/>
    </row>
    <row r="425" ht="15.75" customHeight="1">
      <c r="E425" s="285"/>
    </row>
    <row r="426" ht="15.75" customHeight="1">
      <c r="E426" s="285"/>
    </row>
    <row r="427" ht="15.75" customHeight="1">
      <c r="E427" s="285"/>
    </row>
    <row r="428" ht="15.75" customHeight="1">
      <c r="E428" s="285"/>
    </row>
    <row r="429" ht="15.75" customHeight="1">
      <c r="E429" s="285"/>
    </row>
    <row r="430" ht="15.75" customHeight="1">
      <c r="E430" s="285"/>
    </row>
    <row r="431" ht="15.75" customHeight="1">
      <c r="E431" s="285"/>
    </row>
    <row r="432" ht="15.75" customHeight="1">
      <c r="E432" s="285"/>
    </row>
    <row r="433" ht="15.75" customHeight="1">
      <c r="E433" s="285"/>
    </row>
    <row r="434" ht="15.75" customHeight="1">
      <c r="E434" s="285"/>
    </row>
    <row r="435" ht="15.75" customHeight="1">
      <c r="E435" s="285"/>
    </row>
    <row r="436" ht="15.75" customHeight="1">
      <c r="E436" s="285"/>
    </row>
    <row r="437" ht="15.75" customHeight="1">
      <c r="E437" s="285"/>
    </row>
    <row r="438" ht="15.75" customHeight="1">
      <c r="E438" s="285"/>
    </row>
    <row r="439" ht="15.75" customHeight="1">
      <c r="E439" s="285"/>
    </row>
    <row r="440" ht="15.75" customHeight="1">
      <c r="E440" s="285"/>
    </row>
    <row r="441" ht="15.75" customHeight="1">
      <c r="E441" s="285"/>
    </row>
    <row r="442" ht="15.75" customHeight="1">
      <c r="E442" s="285"/>
    </row>
    <row r="443" ht="15.75" customHeight="1">
      <c r="E443" s="285"/>
    </row>
    <row r="444" ht="15.75" customHeight="1">
      <c r="E444" s="285"/>
    </row>
    <row r="445" ht="15.75" customHeight="1">
      <c r="E445" s="285"/>
    </row>
    <row r="446" ht="15.75" customHeight="1">
      <c r="E446" s="285"/>
    </row>
    <row r="447" ht="15.75" customHeight="1">
      <c r="E447" s="285"/>
    </row>
    <row r="448" ht="15.75" customHeight="1">
      <c r="E448" s="285"/>
    </row>
    <row r="449" ht="15.75" customHeight="1">
      <c r="E449" s="285"/>
    </row>
    <row r="450" ht="15.75" customHeight="1">
      <c r="E450" s="285"/>
    </row>
    <row r="451" ht="15.75" customHeight="1">
      <c r="E451" s="285"/>
    </row>
    <row r="452" ht="15.75" customHeight="1">
      <c r="E452" s="285"/>
    </row>
    <row r="453" ht="15.75" customHeight="1">
      <c r="E453" s="285"/>
    </row>
    <row r="454" ht="15.75" customHeight="1">
      <c r="E454" s="285"/>
    </row>
    <row r="455" ht="15.75" customHeight="1">
      <c r="E455" s="285"/>
    </row>
    <row r="456" ht="15.75" customHeight="1">
      <c r="E456" s="285"/>
    </row>
    <row r="457" ht="15.75" customHeight="1">
      <c r="E457" s="285"/>
    </row>
    <row r="458" ht="15.75" customHeight="1">
      <c r="E458" s="285"/>
    </row>
    <row r="459" ht="15.75" customHeight="1">
      <c r="E459" s="285"/>
    </row>
    <row r="460" ht="15.75" customHeight="1">
      <c r="E460" s="285"/>
    </row>
    <row r="461" ht="15.75" customHeight="1">
      <c r="E461" s="285"/>
    </row>
    <row r="462" ht="15.75" customHeight="1">
      <c r="E462" s="285"/>
    </row>
    <row r="463" ht="15.75" customHeight="1">
      <c r="E463" s="285"/>
    </row>
    <row r="464" ht="15.75" customHeight="1">
      <c r="E464" s="285"/>
    </row>
    <row r="465" ht="15.75" customHeight="1">
      <c r="E465" s="285"/>
    </row>
    <row r="466" ht="15.75" customHeight="1">
      <c r="E466" s="285"/>
    </row>
    <row r="467" ht="15.75" customHeight="1">
      <c r="E467" s="285"/>
    </row>
    <row r="468" ht="15.75" customHeight="1">
      <c r="E468" s="285"/>
    </row>
    <row r="469" ht="15.75" customHeight="1">
      <c r="E469" s="285"/>
    </row>
    <row r="470" ht="15.75" customHeight="1">
      <c r="E470" s="285"/>
    </row>
    <row r="471" ht="15.75" customHeight="1">
      <c r="E471" s="285"/>
    </row>
    <row r="472" ht="15.75" customHeight="1">
      <c r="E472" s="285"/>
    </row>
    <row r="473" ht="15.75" customHeight="1">
      <c r="E473" s="285"/>
    </row>
    <row r="474" ht="15.75" customHeight="1">
      <c r="E474" s="285"/>
    </row>
    <row r="475" ht="15.75" customHeight="1">
      <c r="E475" s="285"/>
    </row>
    <row r="476" ht="15.75" customHeight="1">
      <c r="E476" s="285"/>
    </row>
    <row r="477" ht="15.75" customHeight="1">
      <c r="E477" s="285"/>
    </row>
    <row r="478" ht="15.75" customHeight="1">
      <c r="E478" s="285"/>
    </row>
    <row r="479" ht="15.75" customHeight="1">
      <c r="E479" s="285"/>
    </row>
    <row r="480" ht="15.75" customHeight="1">
      <c r="E480" s="285"/>
    </row>
    <row r="481" ht="15.75" customHeight="1">
      <c r="E481" s="285"/>
    </row>
    <row r="482" ht="15.75" customHeight="1">
      <c r="E482" s="285"/>
    </row>
    <row r="483" ht="15.75" customHeight="1">
      <c r="E483" s="285"/>
    </row>
    <row r="484" ht="15.75" customHeight="1">
      <c r="E484" s="285"/>
    </row>
    <row r="485" ht="15.75" customHeight="1">
      <c r="E485" s="285"/>
    </row>
    <row r="486" ht="15.75" customHeight="1">
      <c r="E486" s="285"/>
    </row>
    <row r="487" ht="15.75" customHeight="1">
      <c r="E487" s="285"/>
    </row>
    <row r="488" ht="15.75" customHeight="1">
      <c r="E488" s="285"/>
    </row>
    <row r="489" ht="15.75" customHeight="1">
      <c r="E489" s="285"/>
    </row>
    <row r="490" ht="15.75" customHeight="1">
      <c r="E490" s="285"/>
    </row>
    <row r="491" ht="15.75" customHeight="1">
      <c r="E491" s="285"/>
    </row>
    <row r="492" ht="15.75" customHeight="1">
      <c r="E492" s="285"/>
    </row>
    <row r="493" ht="15.75" customHeight="1">
      <c r="E493" s="285"/>
    </row>
    <row r="494" ht="15.75" customHeight="1">
      <c r="E494" s="285"/>
    </row>
    <row r="495" ht="15.75" customHeight="1">
      <c r="E495" s="285"/>
    </row>
    <row r="496" ht="15.75" customHeight="1">
      <c r="E496" s="285"/>
    </row>
    <row r="497" ht="15.75" customHeight="1">
      <c r="E497" s="285"/>
    </row>
    <row r="498" ht="15.75" customHeight="1">
      <c r="E498" s="285"/>
    </row>
    <row r="499" ht="15.75" customHeight="1">
      <c r="E499" s="285"/>
    </row>
    <row r="500" ht="15.75" customHeight="1">
      <c r="E500" s="285"/>
    </row>
    <row r="501" ht="15.75" customHeight="1">
      <c r="E501" s="285"/>
    </row>
    <row r="502" ht="15.75" customHeight="1">
      <c r="E502" s="285"/>
    </row>
    <row r="503" ht="15.75" customHeight="1">
      <c r="E503" s="285"/>
    </row>
    <row r="504" ht="15.75" customHeight="1">
      <c r="E504" s="285"/>
    </row>
    <row r="505" ht="15.75" customHeight="1">
      <c r="E505" s="285"/>
    </row>
    <row r="506" ht="15.75" customHeight="1">
      <c r="E506" s="285"/>
    </row>
    <row r="507" ht="15.75" customHeight="1">
      <c r="E507" s="285"/>
    </row>
    <row r="508" ht="15.75" customHeight="1">
      <c r="E508" s="285"/>
    </row>
    <row r="509" ht="15.75" customHeight="1">
      <c r="E509" s="285"/>
    </row>
    <row r="510" ht="15.75" customHeight="1">
      <c r="E510" s="285"/>
    </row>
    <row r="511" ht="15.75" customHeight="1">
      <c r="E511" s="285"/>
    </row>
    <row r="512" ht="15.75" customHeight="1">
      <c r="E512" s="285"/>
    </row>
    <row r="513" ht="15.75" customHeight="1">
      <c r="E513" s="285"/>
    </row>
    <row r="514" ht="15.75" customHeight="1">
      <c r="E514" s="285"/>
    </row>
    <row r="515" ht="15.75" customHeight="1">
      <c r="E515" s="285"/>
    </row>
    <row r="516" ht="15.75" customHeight="1">
      <c r="E516" s="285"/>
    </row>
    <row r="517" ht="15.75" customHeight="1">
      <c r="E517" s="285"/>
    </row>
    <row r="518" ht="15.75" customHeight="1">
      <c r="E518" s="285"/>
    </row>
    <row r="519" ht="15.75" customHeight="1">
      <c r="E519" s="285"/>
    </row>
    <row r="520" ht="15.75" customHeight="1">
      <c r="E520" s="285"/>
    </row>
    <row r="521" ht="15.75" customHeight="1">
      <c r="E521" s="285"/>
    </row>
    <row r="522" ht="15.75" customHeight="1">
      <c r="E522" s="285"/>
    </row>
    <row r="523" ht="15.75" customHeight="1">
      <c r="E523" s="285"/>
    </row>
    <row r="524" ht="15.75" customHeight="1">
      <c r="E524" s="285"/>
    </row>
    <row r="525" ht="15.75" customHeight="1">
      <c r="E525" s="285"/>
    </row>
    <row r="526" ht="15.75" customHeight="1">
      <c r="E526" s="285"/>
    </row>
    <row r="527" ht="15.75" customHeight="1">
      <c r="E527" s="285"/>
    </row>
    <row r="528" ht="15.75" customHeight="1">
      <c r="E528" s="285"/>
    </row>
    <row r="529" ht="15.75" customHeight="1">
      <c r="E529" s="285"/>
    </row>
    <row r="530" ht="15.75" customHeight="1">
      <c r="E530" s="285"/>
    </row>
    <row r="531" ht="15.75" customHeight="1">
      <c r="E531" s="285"/>
    </row>
    <row r="532" ht="15.75" customHeight="1">
      <c r="E532" s="285"/>
    </row>
    <row r="533" ht="15.75" customHeight="1">
      <c r="E533" s="285"/>
    </row>
    <row r="534" ht="15.75" customHeight="1">
      <c r="E534" s="285"/>
    </row>
    <row r="535" ht="15.75" customHeight="1">
      <c r="E535" s="285"/>
    </row>
    <row r="536" ht="15.75" customHeight="1">
      <c r="E536" s="285"/>
    </row>
    <row r="537" ht="15.75" customHeight="1">
      <c r="E537" s="285"/>
    </row>
    <row r="538" ht="15.75" customHeight="1">
      <c r="E538" s="285"/>
    </row>
    <row r="539" ht="15.75" customHeight="1">
      <c r="E539" s="285"/>
    </row>
    <row r="540" ht="15.75" customHeight="1">
      <c r="E540" s="285"/>
    </row>
    <row r="541" ht="15.75" customHeight="1">
      <c r="E541" s="285"/>
    </row>
    <row r="542" ht="15.75" customHeight="1">
      <c r="E542" s="285"/>
    </row>
    <row r="543" ht="15.75" customHeight="1">
      <c r="E543" s="285"/>
    </row>
    <row r="544" ht="15.75" customHeight="1">
      <c r="E544" s="285"/>
    </row>
    <row r="545" ht="15.75" customHeight="1">
      <c r="E545" s="285"/>
    </row>
    <row r="546" ht="15.75" customHeight="1">
      <c r="E546" s="285"/>
    </row>
    <row r="547" ht="15.75" customHeight="1">
      <c r="E547" s="285"/>
    </row>
    <row r="548" ht="15.75" customHeight="1">
      <c r="E548" s="285"/>
    </row>
    <row r="549" ht="15.75" customHeight="1">
      <c r="E549" s="285"/>
    </row>
    <row r="550" ht="15.75" customHeight="1">
      <c r="E550" s="285"/>
    </row>
    <row r="551" ht="15.75" customHeight="1">
      <c r="E551" s="285"/>
    </row>
    <row r="552" ht="15.75" customHeight="1">
      <c r="E552" s="285"/>
    </row>
    <row r="553" ht="15.75" customHeight="1">
      <c r="E553" s="285"/>
    </row>
    <row r="554" ht="15.75" customHeight="1">
      <c r="E554" s="285"/>
    </row>
    <row r="555" ht="15.75" customHeight="1">
      <c r="E555" s="285"/>
    </row>
    <row r="556" ht="15.75" customHeight="1">
      <c r="E556" s="285"/>
    </row>
    <row r="557" ht="15.75" customHeight="1">
      <c r="E557" s="285"/>
    </row>
    <row r="558" ht="15.75" customHeight="1">
      <c r="E558" s="285"/>
    </row>
    <row r="559" ht="15.75" customHeight="1">
      <c r="E559" s="285"/>
    </row>
    <row r="560" ht="15.75" customHeight="1">
      <c r="E560" s="285"/>
    </row>
    <row r="561" ht="15.75" customHeight="1">
      <c r="E561" s="285"/>
    </row>
    <row r="562" ht="15.75" customHeight="1">
      <c r="E562" s="285"/>
    </row>
    <row r="563" ht="15.75" customHeight="1">
      <c r="E563" s="285"/>
    </row>
    <row r="564" ht="15.75" customHeight="1">
      <c r="E564" s="285"/>
    </row>
    <row r="565" ht="15.75" customHeight="1">
      <c r="E565" s="285"/>
    </row>
    <row r="566" ht="15.75" customHeight="1">
      <c r="E566" s="285"/>
    </row>
    <row r="567" ht="15.75" customHeight="1">
      <c r="E567" s="285"/>
    </row>
    <row r="568" ht="15.75" customHeight="1">
      <c r="E568" s="285"/>
    </row>
    <row r="569" ht="15.75" customHeight="1">
      <c r="E569" s="285"/>
    </row>
    <row r="570" ht="15.75" customHeight="1">
      <c r="E570" s="285"/>
    </row>
    <row r="571" ht="15.75" customHeight="1">
      <c r="E571" s="285"/>
    </row>
    <row r="572" ht="15.75" customHeight="1">
      <c r="E572" s="285"/>
    </row>
    <row r="573" ht="15.75" customHeight="1">
      <c r="E573" s="285"/>
    </row>
    <row r="574" ht="15.75" customHeight="1">
      <c r="E574" s="285"/>
    </row>
    <row r="575" ht="15.75" customHeight="1">
      <c r="E575" s="285"/>
    </row>
    <row r="576" ht="15.75" customHeight="1">
      <c r="E576" s="285"/>
    </row>
    <row r="577" ht="15.75" customHeight="1">
      <c r="E577" s="285"/>
    </row>
    <row r="578" ht="15.75" customHeight="1">
      <c r="E578" s="285"/>
    </row>
    <row r="579" ht="15.75" customHeight="1">
      <c r="E579" s="285"/>
    </row>
    <row r="580" ht="15.75" customHeight="1">
      <c r="E580" s="285"/>
    </row>
    <row r="581" ht="15.75" customHeight="1">
      <c r="E581" s="285"/>
    </row>
    <row r="582" ht="15.75" customHeight="1">
      <c r="E582" s="285"/>
    </row>
    <row r="583" ht="15.75" customHeight="1">
      <c r="E583" s="285"/>
    </row>
    <row r="584" ht="15.75" customHeight="1">
      <c r="E584" s="285"/>
    </row>
    <row r="585" ht="15.75" customHeight="1">
      <c r="E585" s="285"/>
    </row>
    <row r="586" ht="15.75" customHeight="1">
      <c r="E586" s="285"/>
    </row>
    <row r="587" ht="15.75" customHeight="1">
      <c r="E587" s="285"/>
    </row>
    <row r="588" ht="15.75" customHeight="1">
      <c r="E588" s="285"/>
    </row>
    <row r="589" ht="15.75" customHeight="1">
      <c r="E589" s="285"/>
    </row>
    <row r="590" ht="15.75" customHeight="1">
      <c r="E590" s="285"/>
    </row>
    <row r="591" ht="15.75" customHeight="1">
      <c r="E591" s="285"/>
    </row>
    <row r="592" ht="15.75" customHeight="1">
      <c r="E592" s="285"/>
    </row>
    <row r="593" ht="15.75" customHeight="1">
      <c r="E593" s="285"/>
    </row>
    <row r="594" ht="15.75" customHeight="1">
      <c r="E594" s="285"/>
    </row>
    <row r="595" ht="15.75" customHeight="1">
      <c r="E595" s="285"/>
    </row>
    <row r="596" ht="15.75" customHeight="1">
      <c r="E596" s="285"/>
    </row>
    <row r="597" ht="15.75" customHeight="1">
      <c r="E597" s="285"/>
    </row>
    <row r="598" ht="15.75" customHeight="1">
      <c r="E598" s="285"/>
    </row>
    <row r="599" ht="15.75" customHeight="1">
      <c r="E599" s="285"/>
    </row>
    <row r="600" ht="15.75" customHeight="1">
      <c r="E600" s="285"/>
    </row>
    <row r="601" ht="15.75" customHeight="1">
      <c r="E601" s="285"/>
    </row>
    <row r="602" ht="15.75" customHeight="1">
      <c r="E602" s="285"/>
    </row>
    <row r="603" ht="15.75" customHeight="1">
      <c r="E603" s="285"/>
    </row>
    <row r="604" ht="15.75" customHeight="1">
      <c r="E604" s="285"/>
    </row>
    <row r="605" ht="15.75" customHeight="1">
      <c r="E605" s="285"/>
    </row>
    <row r="606" ht="15.75" customHeight="1">
      <c r="E606" s="285"/>
    </row>
    <row r="607" ht="15.75" customHeight="1">
      <c r="E607" s="285"/>
    </row>
    <row r="608" ht="15.75" customHeight="1">
      <c r="E608" s="285"/>
    </row>
    <row r="609" ht="15.75" customHeight="1">
      <c r="E609" s="285"/>
    </row>
    <row r="610" ht="15.75" customHeight="1">
      <c r="E610" s="285"/>
    </row>
    <row r="611" ht="15.75" customHeight="1">
      <c r="E611" s="285"/>
    </row>
    <row r="612" ht="15.75" customHeight="1">
      <c r="E612" s="285"/>
    </row>
    <row r="613" ht="15.75" customHeight="1">
      <c r="E613" s="285"/>
    </row>
    <row r="614" ht="15.75" customHeight="1">
      <c r="E614" s="285"/>
    </row>
    <row r="615" ht="15.75" customHeight="1">
      <c r="E615" s="285"/>
    </row>
    <row r="616" ht="15.75" customHeight="1">
      <c r="E616" s="285"/>
    </row>
    <row r="617" ht="15.75" customHeight="1">
      <c r="E617" s="285"/>
    </row>
    <row r="618" ht="15.75" customHeight="1">
      <c r="E618" s="285"/>
    </row>
    <row r="619" ht="15.75" customHeight="1">
      <c r="E619" s="285"/>
    </row>
    <row r="620" ht="15.75" customHeight="1">
      <c r="E620" s="285"/>
    </row>
    <row r="621" ht="15.75" customHeight="1">
      <c r="E621" s="285"/>
    </row>
    <row r="622" ht="15.75" customHeight="1">
      <c r="E622" s="285"/>
    </row>
    <row r="623" ht="15.75" customHeight="1">
      <c r="E623" s="285"/>
    </row>
    <row r="624" ht="15.75" customHeight="1">
      <c r="E624" s="285"/>
    </row>
    <row r="625" ht="15.75" customHeight="1">
      <c r="E625" s="285"/>
    </row>
    <row r="626" ht="15.75" customHeight="1">
      <c r="E626" s="285"/>
    </row>
    <row r="627" ht="15.75" customHeight="1">
      <c r="E627" s="285"/>
    </row>
    <row r="628" ht="15.75" customHeight="1">
      <c r="E628" s="285"/>
    </row>
    <row r="629" ht="15.75" customHeight="1">
      <c r="E629" s="285"/>
    </row>
    <row r="630" ht="15.75" customHeight="1">
      <c r="E630" s="285"/>
    </row>
    <row r="631" ht="15.75" customHeight="1">
      <c r="E631" s="285"/>
    </row>
    <row r="632" ht="15.75" customHeight="1">
      <c r="E632" s="285"/>
    </row>
    <row r="633" ht="15.75" customHeight="1">
      <c r="E633" s="285"/>
    </row>
    <row r="634" ht="15.75" customHeight="1">
      <c r="E634" s="285"/>
    </row>
    <row r="635" ht="15.75" customHeight="1">
      <c r="E635" s="285"/>
    </row>
    <row r="636" ht="15.75" customHeight="1">
      <c r="E636" s="285"/>
    </row>
    <row r="637" ht="15.75" customHeight="1">
      <c r="E637" s="285"/>
    </row>
    <row r="638" ht="15.75" customHeight="1">
      <c r="E638" s="285"/>
    </row>
    <row r="639" ht="15.75" customHeight="1">
      <c r="E639" s="285"/>
    </row>
    <row r="640" ht="15.75" customHeight="1">
      <c r="E640" s="285"/>
    </row>
    <row r="641" ht="15.75" customHeight="1">
      <c r="E641" s="285"/>
    </row>
    <row r="642" ht="15.75" customHeight="1">
      <c r="E642" s="285"/>
    </row>
    <row r="643" ht="15.75" customHeight="1">
      <c r="E643" s="285"/>
    </row>
    <row r="644" ht="15.75" customHeight="1">
      <c r="E644" s="285"/>
    </row>
    <row r="645" ht="15.75" customHeight="1">
      <c r="E645" s="285"/>
    </row>
    <row r="646" ht="15.75" customHeight="1">
      <c r="E646" s="285"/>
    </row>
    <row r="647" ht="15.75" customHeight="1">
      <c r="E647" s="285"/>
    </row>
    <row r="648" ht="15.75" customHeight="1">
      <c r="E648" s="285"/>
    </row>
    <row r="649" ht="15.75" customHeight="1">
      <c r="E649" s="285"/>
    </row>
    <row r="650" ht="15.75" customHeight="1">
      <c r="E650" s="285"/>
    </row>
    <row r="651" ht="15.75" customHeight="1">
      <c r="E651" s="285"/>
    </row>
    <row r="652" ht="15.75" customHeight="1">
      <c r="E652" s="285"/>
    </row>
    <row r="653" ht="15.75" customHeight="1">
      <c r="E653" s="285"/>
    </row>
    <row r="654" ht="15.75" customHeight="1">
      <c r="E654" s="285"/>
    </row>
    <row r="655" ht="15.75" customHeight="1">
      <c r="E655" s="285"/>
    </row>
    <row r="656" ht="15.75" customHeight="1">
      <c r="E656" s="285"/>
    </row>
    <row r="657" ht="15.75" customHeight="1">
      <c r="E657" s="285"/>
    </row>
    <row r="658" ht="15.75" customHeight="1">
      <c r="E658" s="285"/>
    </row>
    <row r="659" ht="15.75" customHeight="1">
      <c r="E659" s="285"/>
    </row>
    <row r="660" ht="15.75" customHeight="1">
      <c r="E660" s="285"/>
    </row>
    <row r="661" ht="15.75" customHeight="1">
      <c r="E661" s="285"/>
    </row>
    <row r="662" ht="15.75" customHeight="1">
      <c r="E662" s="285"/>
    </row>
    <row r="663" ht="15.75" customHeight="1">
      <c r="E663" s="285"/>
    </row>
    <row r="664" ht="15.75" customHeight="1">
      <c r="E664" s="285"/>
    </row>
    <row r="665" ht="15.75" customHeight="1">
      <c r="E665" s="285"/>
    </row>
    <row r="666" ht="15.75" customHeight="1">
      <c r="E666" s="285"/>
    </row>
    <row r="667" ht="15.75" customHeight="1">
      <c r="E667" s="285"/>
    </row>
    <row r="668" ht="15.75" customHeight="1">
      <c r="E668" s="285"/>
    </row>
    <row r="669" ht="15.75" customHeight="1">
      <c r="E669" s="285"/>
    </row>
    <row r="670" ht="15.75" customHeight="1">
      <c r="E670" s="285"/>
    </row>
    <row r="671" ht="15.75" customHeight="1">
      <c r="E671" s="285"/>
    </row>
    <row r="672" ht="15.75" customHeight="1">
      <c r="E672" s="285"/>
    </row>
    <row r="673" ht="15.75" customHeight="1">
      <c r="E673" s="285"/>
    </row>
    <row r="674" ht="15.75" customHeight="1">
      <c r="E674" s="285"/>
    </row>
    <row r="675" ht="15.75" customHeight="1">
      <c r="E675" s="285"/>
    </row>
    <row r="676" ht="15.75" customHeight="1">
      <c r="E676" s="285"/>
    </row>
    <row r="677" ht="15.75" customHeight="1">
      <c r="E677" s="285"/>
    </row>
    <row r="678" ht="15.75" customHeight="1">
      <c r="E678" s="285"/>
    </row>
    <row r="679" ht="15.75" customHeight="1">
      <c r="E679" s="285"/>
    </row>
    <row r="680" ht="15.75" customHeight="1">
      <c r="E680" s="285"/>
    </row>
    <row r="681" ht="15.75" customHeight="1">
      <c r="E681" s="285"/>
    </row>
    <row r="682" ht="15.75" customHeight="1">
      <c r="E682" s="285"/>
    </row>
    <row r="683" ht="15.75" customHeight="1">
      <c r="E683" s="285"/>
    </row>
    <row r="684" ht="15.75" customHeight="1">
      <c r="E684" s="285"/>
    </row>
    <row r="685" ht="15.75" customHeight="1">
      <c r="E685" s="285"/>
    </row>
    <row r="686" ht="15.75" customHeight="1">
      <c r="E686" s="285"/>
    </row>
    <row r="687" ht="15.75" customHeight="1">
      <c r="E687" s="285"/>
    </row>
    <row r="688" ht="15.75" customHeight="1">
      <c r="E688" s="285"/>
    </row>
    <row r="689" ht="15.75" customHeight="1">
      <c r="E689" s="285"/>
    </row>
    <row r="690" ht="15.75" customHeight="1">
      <c r="E690" s="285"/>
    </row>
    <row r="691" ht="15.75" customHeight="1">
      <c r="E691" s="285"/>
    </row>
    <row r="692" ht="15.75" customHeight="1">
      <c r="E692" s="285"/>
    </row>
    <row r="693" ht="15.75" customHeight="1">
      <c r="E693" s="285"/>
    </row>
    <row r="694" ht="15.75" customHeight="1">
      <c r="E694" s="285"/>
    </row>
    <row r="695" ht="15.75" customHeight="1">
      <c r="E695" s="285"/>
    </row>
    <row r="696" ht="15.75" customHeight="1">
      <c r="E696" s="285"/>
    </row>
    <row r="697" ht="15.75" customHeight="1">
      <c r="E697" s="285"/>
    </row>
    <row r="698" ht="15.75" customHeight="1">
      <c r="E698" s="285"/>
    </row>
    <row r="699" ht="15.75" customHeight="1">
      <c r="E699" s="285"/>
    </row>
    <row r="700" ht="15.75" customHeight="1">
      <c r="E700" s="285"/>
    </row>
    <row r="701" ht="15.75" customHeight="1">
      <c r="E701" s="285"/>
    </row>
    <row r="702" ht="15.75" customHeight="1">
      <c r="E702" s="285"/>
    </row>
    <row r="703" ht="15.75" customHeight="1">
      <c r="E703" s="285"/>
    </row>
    <row r="704" ht="15.75" customHeight="1">
      <c r="E704" s="285"/>
    </row>
    <row r="705" ht="15.75" customHeight="1">
      <c r="E705" s="285"/>
    </row>
    <row r="706" ht="15.75" customHeight="1">
      <c r="E706" s="285"/>
    </row>
    <row r="707" ht="15.75" customHeight="1">
      <c r="E707" s="285"/>
    </row>
    <row r="708" ht="15.75" customHeight="1">
      <c r="E708" s="285"/>
    </row>
    <row r="709" ht="15.75" customHeight="1">
      <c r="E709" s="285"/>
    </row>
    <row r="710" ht="15.75" customHeight="1">
      <c r="E710" s="285"/>
    </row>
    <row r="711" ht="15.75" customHeight="1">
      <c r="E711" s="285"/>
    </row>
    <row r="712" ht="15.75" customHeight="1">
      <c r="E712" s="285"/>
    </row>
    <row r="713" ht="15.75" customHeight="1">
      <c r="E713" s="285"/>
    </row>
    <row r="714" ht="15.75" customHeight="1">
      <c r="E714" s="285"/>
    </row>
    <row r="715" ht="15.75" customHeight="1">
      <c r="E715" s="285"/>
    </row>
    <row r="716" ht="15.75" customHeight="1">
      <c r="E716" s="285"/>
    </row>
    <row r="717" ht="15.75" customHeight="1">
      <c r="E717" s="285"/>
    </row>
    <row r="718" ht="15.75" customHeight="1">
      <c r="E718" s="285"/>
    </row>
    <row r="719" ht="15.75" customHeight="1">
      <c r="E719" s="285"/>
    </row>
    <row r="720" ht="15.75" customHeight="1">
      <c r="E720" s="285"/>
    </row>
    <row r="721" ht="15.75" customHeight="1">
      <c r="E721" s="285"/>
    </row>
    <row r="722" ht="15.75" customHeight="1">
      <c r="E722" s="285"/>
    </row>
    <row r="723" ht="15.75" customHeight="1">
      <c r="E723" s="285"/>
    </row>
    <row r="724" ht="15.75" customHeight="1">
      <c r="E724" s="285"/>
    </row>
    <row r="725" ht="15.75" customHeight="1">
      <c r="E725" s="285"/>
    </row>
    <row r="726" ht="15.75" customHeight="1">
      <c r="E726" s="285"/>
    </row>
    <row r="727" ht="15.75" customHeight="1">
      <c r="E727" s="285"/>
    </row>
    <row r="728" ht="15.75" customHeight="1">
      <c r="E728" s="285"/>
    </row>
    <row r="729" ht="15.75" customHeight="1">
      <c r="E729" s="285"/>
    </row>
    <row r="730" ht="15.75" customHeight="1">
      <c r="E730" s="285"/>
    </row>
    <row r="731" ht="15.75" customHeight="1">
      <c r="E731" s="285"/>
    </row>
    <row r="732" ht="15.75" customHeight="1">
      <c r="E732" s="285"/>
    </row>
    <row r="733" ht="15.75" customHeight="1">
      <c r="E733" s="285"/>
    </row>
    <row r="734" ht="15.75" customHeight="1">
      <c r="E734" s="285"/>
    </row>
    <row r="735" ht="15.75" customHeight="1">
      <c r="E735" s="285"/>
    </row>
    <row r="736" ht="15.75" customHeight="1">
      <c r="E736" s="285"/>
    </row>
    <row r="737" ht="15.75" customHeight="1">
      <c r="E737" s="285"/>
    </row>
    <row r="738" ht="15.75" customHeight="1">
      <c r="E738" s="285"/>
    </row>
    <row r="739" ht="15.75" customHeight="1">
      <c r="E739" s="285"/>
    </row>
    <row r="740" ht="15.75" customHeight="1">
      <c r="E740" s="285"/>
    </row>
    <row r="741" ht="15.75" customHeight="1">
      <c r="E741" s="285"/>
    </row>
    <row r="742" ht="15.75" customHeight="1">
      <c r="E742" s="285"/>
    </row>
    <row r="743" ht="15.75" customHeight="1">
      <c r="E743" s="285"/>
    </row>
    <row r="744" ht="15.75" customHeight="1">
      <c r="E744" s="285"/>
    </row>
    <row r="745" ht="15.75" customHeight="1">
      <c r="E745" s="285"/>
    </row>
    <row r="746" ht="15.75" customHeight="1">
      <c r="E746" s="285"/>
    </row>
    <row r="747" ht="15.75" customHeight="1">
      <c r="E747" s="285"/>
    </row>
    <row r="748" ht="15.75" customHeight="1">
      <c r="E748" s="285"/>
    </row>
    <row r="749" ht="15.75" customHeight="1">
      <c r="E749" s="285"/>
    </row>
    <row r="750" ht="15.75" customHeight="1">
      <c r="E750" s="285"/>
    </row>
    <row r="751" ht="15.75" customHeight="1">
      <c r="E751" s="285"/>
    </row>
    <row r="752" ht="15.75" customHeight="1">
      <c r="E752" s="285"/>
    </row>
    <row r="753" ht="15.75" customHeight="1">
      <c r="E753" s="285"/>
    </row>
    <row r="754" ht="15.75" customHeight="1">
      <c r="E754" s="285"/>
    </row>
    <row r="755" ht="15.75" customHeight="1">
      <c r="E755" s="285"/>
    </row>
    <row r="756" ht="15.75" customHeight="1">
      <c r="E756" s="285"/>
    </row>
    <row r="757" ht="15.75" customHeight="1">
      <c r="E757" s="285"/>
    </row>
    <row r="758" ht="15.75" customHeight="1">
      <c r="E758" s="285"/>
    </row>
    <row r="759" ht="15.75" customHeight="1">
      <c r="E759" s="285"/>
    </row>
    <row r="760" ht="15.75" customHeight="1">
      <c r="E760" s="285"/>
    </row>
    <row r="761" ht="15.75" customHeight="1">
      <c r="E761" s="285"/>
    </row>
    <row r="762" ht="15.75" customHeight="1">
      <c r="E762" s="285"/>
    </row>
    <row r="763" ht="15.75" customHeight="1">
      <c r="E763" s="285"/>
    </row>
    <row r="764" ht="15.75" customHeight="1">
      <c r="E764" s="285"/>
    </row>
    <row r="765" ht="15.75" customHeight="1">
      <c r="E765" s="285"/>
    </row>
    <row r="766" ht="15.75" customHeight="1">
      <c r="E766" s="285"/>
    </row>
    <row r="767" ht="15.75" customHeight="1">
      <c r="E767" s="285"/>
    </row>
    <row r="768" ht="15.75" customHeight="1">
      <c r="E768" s="285"/>
    </row>
    <row r="769" ht="15.75" customHeight="1">
      <c r="E769" s="285"/>
    </row>
    <row r="770" ht="15.75" customHeight="1">
      <c r="E770" s="285"/>
    </row>
    <row r="771" ht="15.75" customHeight="1">
      <c r="E771" s="285"/>
    </row>
    <row r="772" ht="15.75" customHeight="1">
      <c r="E772" s="285"/>
    </row>
    <row r="773" ht="15.75" customHeight="1">
      <c r="E773" s="285"/>
    </row>
    <row r="774" ht="15.75" customHeight="1">
      <c r="E774" s="285"/>
    </row>
    <row r="775" ht="15.75" customHeight="1">
      <c r="E775" s="285"/>
    </row>
    <row r="776" ht="15.75" customHeight="1">
      <c r="E776" s="285"/>
    </row>
    <row r="777" ht="15.75" customHeight="1">
      <c r="E777" s="285"/>
    </row>
    <row r="778" ht="15.75" customHeight="1">
      <c r="E778" s="285"/>
    </row>
    <row r="779" ht="15.75" customHeight="1">
      <c r="E779" s="285"/>
    </row>
    <row r="780" ht="15.75" customHeight="1">
      <c r="E780" s="285"/>
    </row>
    <row r="781" ht="15.75" customHeight="1">
      <c r="E781" s="285"/>
    </row>
    <row r="782" ht="15.75" customHeight="1">
      <c r="E782" s="285"/>
    </row>
    <row r="783" ht="15.75" customHeight="1">
      <c r="E783" s="285"/>
    </row>
    <row r="784" ht="15.75" customHeight="1">
      <c r="E784" s="285"/>
    </row>
    <row r="785" ht="15.75" customHeight="1">
      <c r="E785" s="285"/>
    </row>
    <row r="786" ht="15.75" customHeight="1">
      <c r="E786" s="285"/>
    </row>
    <row r="787" ht="15.75" customHeight="1">
      <c r="E787" s="285"/>
    </row>
    <row r="788" ht="15.75" customHeight="1">
      <c r="E788" s="285"/>
    </row>
    <row r="789" ht="15.75" customHeight="1">
      <c r="E789" s="285"/>
    </row>
    <row r="790" ht="15.75" customHeight="1">
      <c r="E790" s="285"/>
    </row>
    <row r="791" ht="15.75" customHeight="1">
      <c r="E791" s="285"/>
    </row>
    <row r="792" ht="15.75" customHeight="1">
      <c r="E792" s="285"/>
    </row>
    <row r="793" ht="15.75" customHeight="1">
      <c r="E793" s="285"/>
    </row>
    <row r="794" ht="15.75" customHeight="1">
      <c r="E794" s="285"/>
    </row>
    <row r="795" ht="15.75" customHeight="1">
      <c r="E795" s="285"/>
    </row>
    <row r="796" ht="15.75" customHeight="1">
      <c r="E796" s="285"/>
    </row>
    <row r="797" ht="15.75" customHeight="1">
      <c r="E797" s="285"/>
    </row>
    <row r="798" ht="15.75" customHeight="1">
      <c r="E798" s="285"/>
    </row>
    <row r="799" ht="15.75" customHeight="1">
      <c r="E799" s="285"/>
    </row>
    <row r="800" ht="15.75" customHeight="1">
      <c r="E800" s="285"/>
    </row>
    <row r="801" ht="15.75" customHeight="1">
      <c r="E801" s="285"/>
    </row>
    <row r="802" ht="15.75" customHeight="1">
      <c r="E802" s="285"/>
    </row>
    <row r="803" ht="15.75" customHeight="1">
      <c r="E803" s="285"/>
    </row>
    <row r="804" ht="15.75" customHeight="1">
      <c r="E804" s="285"/>
    </row>
    <row r="805" ht="15.75" customHeight="1">
      <c r="E805" s="285"/>
    </row>
    <row r="806" ht="15.75" customHeight="1">
      <c r="E806" s="285"/>
    </row>
    <row r="807" ht="15.75" customHeight="1">
      <c r="E807" s="285"/>
    </row>
    <row r="808" ht="15.75" customHeight="1">
      <c r="E808" s="285"/>
    </row>
    <row r="809" ht="15.75" customHeight="1">
      <c r="E809" s="285"/>
    </row>
    <row r="810" ht="15.75" customHeight="1">
      <c r="E810" s="285"/>
    </row>
    <row r="811" ht="15.75" customHeight="1">
      <c r="E811" s="285"/>
    </row>
    <row r="812" ht="15.75" customHeight="1">
      <c r="E812" s="285"/>
    </row>
    <row r="813" ht="15.75" customHeight="1">
      <c r="E813" s="285"/>
    </row>
    <row r="814" ht="15.75" customHeight="1">
      <c r="E814" s="285"/>
    </row>
    <row r="815" ht="15.75" customHeight="1">
      <c r="E815" s="285"/>
    </row>
    <row r="816" ht="15.75" customHeight="1">
      <c r="E816" s="285"/>
    </row>
    <row r="817" ht="15.75" customHeight="1">
      <c r="E817" s="285"/>
    </row>
    <row r="818" ht="15.75" customHeight="1">
      <c r="E818" s="285"/>
    </row>
    <row r="819" ht="15.75" customHeight="1">
      <c r="E819" s="285"/>
    </row>
    <row r="820" ht="15.75" customHeight="1">
      <c r="E820" s="285"/>
    </row>
    <row r="821" ht="15.75" customHeight="1">
      <c r="E821" s="285"/>
    </row>
    <row r="822" ht="15.75" customHeight="1">
      <c r="E822" s="285"/>
    </row>
    <row r="823" ht="15.75" customHeight="1">
      <c r="E823" s="285"/>
    </row>
    <row r="824" ht="15.75" customHeight="1">
      <c r="E824" s="285"/>
    </row>
    <row r="825" ht="15.75" customHeight="1">
      <c r="E825" s="285"/>
    </row>
    <row r="826" ht="15.75" customHeight="1">
      <c r="E826" s="285"/>
    </row>
    <row r="827" ht="15.75" customHeight="1">
      <c r="E827" s="285"/>
    </row>
    <row r="828" ht="15.75" customHeight="1">
      <c r="E828" s="285"/>
    </row>
    <row r="829" ht="15.75" customHeight="1">
      <c r="E829" s="285"/>
    </row>
    <row r="830" ht="15.75" customHeight="1">
      <c r="E830" s="285"/>
    </row>
    <row r="831" ht="15.75" customHeight="1">
      <c r="E831" s="285"/>
    </row>
    <row r="832" ht="15.75" customHeight="1">
      <c r="E832" s="285"/>
    </row>
    <row r="833" ht="15.75" customHeight="1">
      <c r="E833" s="285"/>
    </row>
    <row r="834" ht="15.75" customHeight="1">
      <c r="E834" s="285"/>
    </row>
    <row r="835" ht="15.75" customHeight="1">
      <c r="E835" s="285"/>
    </row>
    <row r="836" ht="15.75" customHeight="1">
      <c r="E836" s="285"/>
    </row>
    <row r="837" ht="15.75" customHeight="1">
      <c r="E837" s="285"/>
    </row>
    <row r="838" ht="15.75" customHeight="1">
      <c r="E838" s="285"/>
    </row>
    <row r="839" ht="15.75" customHeight="1">
      <c r="E839" s="285"/>
    </row>
    <row r="840" ht="15.75" customHeight="1">
      <c r="E840" s="285"/>
    </row>
    <row r="841" ht="15.75" customHeight="1">
      <c r="E841" s="285"/>
    </row>
    <row r="842" ht="15.75" customHeight="1">
      <c r="E842" s="285"/>
    </row>
    <row r="843" ht="15.75" customHeight="1">
      <c r="E843" s="285"/>
    </row>
    <row r="844" ht="15.75" customHeight="1">
      <c r="E844" s="285"/>
    </row>
    <row r="845" ht="15.75" customHeight="1">
      <c r="E845" s="285"/>
    </row>
    <row r="846" ht="15.75" customHeight="1">
      <c r="E846" s="285"/>
    </row>
    <row r="847" ht="15.75" customHeight="1">
      <c r="E847" s="285"/>
    </row>
    <row r="848" ht="15.75" customHeight="1">
      <c r="E848" s="285"/>
    </row>
    <row r="849" ht="15.75" customHeight="1">
      <c r="E849" s="285"/>
    </row>
    <row r="850" ht="15.75" customHeight="1">
      <c r="E850" s="285"/>
    </row>
    <row r="851" ht="15.75" customHeight="1">
      <c r="E851" s="285"/>
    </row>
    <row r="852" ht="15.75" customHeight="1">
      <c r="E852" s="285"/>
    </row>
    <row r="853" ht="15.75" customHeight="1">
      <c r="E853" s="285"/>
    </row>
    <row r="854" ht="15.75" customHeight="1">
      <c r="E854" s="285"/>
    </row>
    <row r="855" ht="15.75" customHeight="1">
      <c r="E855" s="285"/>
    </row>
    <row r="856" ht="15.75" customHeight="1">
      <c r="E856" s="285"/>
    </row>
    <row r="857" ht="15.75" customHeight="1">
      <c r="E857" s="285"/>
    </row>
    <row r="858" ht="15.75" customHeight="1">
      <c r="E858" s="285"/>
    </row>
    <row r="859" ht="15.75" customHeight="1">
      <c r="E859" s="285"/>
    </row>
    <row r="860" ht="15.75" customHeight="1">
      <c r="E860" s="285"/>
    </row>
    <row r="861" ht="15.75" customHeight="1">
      <c r="E861" s="285"/>
    </row>
    <row r="862" ht="15.75" customHeight="1">
      <c r="E862" s="285"/>
    </row>
    <row r="863" ht="15.75" customHeight="1">
      <c r="E863" s="285"/>
    </row>
    <row r="864" ht="15.75" customHeight="1">
      <c r="E864" s="285"/>
    </row>
    <row r="865" ht="15.75" customHeight="1">
      <c r="E865" s="285"/>
    </row>
    <row r="866" ht="15.75" customHeight="1">
      <c r="E866" s="285"/>
    </row>
    <row r="867" ht="15.75" customHeight="1">
      <c r="E867" s="285"/>
    </row>
    <row r="868" ht="15.75" customHeight="1">
      <c r="E868" s="285"/>
    </row>
    <row r="869" ht="15.75" customHeight="1">
      <c r="E869" s="285"/>
    </row>
    <row r="870" ht="15.75" customHeight="1">
      <c r="E870" s="285"/>
    </row>
    <row r="871" ht="15.75" customHeight="1">
      <c r="E871" s="285"/>
    </row>
    <row r="872" ht="15.75" customHeight="1">
      <c r="E872" s="285"/>
    </row>
    <row r="873" ht="15.75" customHeight="1">
      <c r="E873" s="285"/>
    </row>
    <row r="874" ht="15.75" customHeight="1">
      <c r="E874" s="285"/>
    </row>
    <row r="875" ht="15.75" customHeight="1">
      <c r="E875" s="285"/>
    </row>
    <row r="876" ht="15.75" customHeight="1">
      <c r="E876" s="285"/>
    </row>
    <row r="877" ht="15.75" customHeight="1">
      <c r="E877" s="285"/>
    </row>
    <row r="878" ht="15.75" customHeight="1">
      <c r="E878" s="285"/>
    </row>
    <row r="879" ht="15.75" customHeight="1">
      <c r="E879" s="285"/>
    </row>
    <row r="880" ht="15.75" customHeight="1">
      <c r="E880" s="285"/>
    </row>
    <row r="881" ht="15.75" customHeight="1">
      <c r="E881" s="285"/>
    </row>
    <row r="882" ht="15.75" customHeight="1">
      <c r="E882" s="285"/>
    </row>
    <row r="883" ht="15.75" customHeight="1">
      <c r="E883" s="285"/>
    </row>
    <row r="884" ht="15.75" customHeight="1">
      <c r="E884" s="285"/>
    </row>
    <row r="885" ht="15.75" customHeight="1">
      <c r="E885" s="285"/>
    </row>
    <row r="886" ht="15.75" customHeight="1">
      <c r="E886" s="285"/>
    </row>
    <row r="887" ht="15.75" customHeight="1">
      <c r="E887" s="285"/>
    </row>
    <row r="888" ht="15.75" customHeight="1">
      <c r="E888" s="285"/>
    </row>
    <row r="889" ht="15.75" customHeight="1">
      <c r="E889" s="285"/>
    </row>
    <row r="890" ht="15.75" customHeight="1">
      <c r="E890" s="285"/>
    </row>
    <row r="891" ht="15.75" customHeight="1">
      <c r="E891" s="285"/>
    </row>
    <row r="892" ht="15.75" customHeight="1">
      <c r="E892" s="285"/>
    </row>
    <row r="893" ht="15.75" customHeight="1">
      <c r="E893" s="285"/>
    </row>
    <row r="894" ht="15.75" customHeight="1">
      <c r="E894" s="285"/>
    </row>
    <row r="895" ht="15.75" customHeight="1">
      <c r="E895" s="285"/>
    </row>
    <row r="896" ht="15.75" customHeight="1">
      <c r="E896" s="285"/>
    </row>
    <row r="897" ht="15.75" customHeight="1">
      <c r="E897" s="285"/>
    </row>
    <row r="898" ht="15.75" customHeight="1">
      <c r="E898" s="285"/>
    </row>
    <row r="899" ht="15.75" customHeight="1">
      <c r="E899" s="285"/>
    </row>
    <row r="900" ht="15.75" customHeight="1">
      <c r="E900" s="285"/>
    </row>
    <row r="901" ht="15.75" customHeight="1">
      <c r="E901" s="285"/>
    </row>
    <row r="902" ht="15.75" customHeight="1">
      <c r="E902" s="285"/>
    </row>
    <row r="903" ht="15.75" customHeight="1">
      <c r="E903" s="285"/>
    </row>
    <row r="904" ht="15.75" customHeight="1">
      <c r="E904" s="285"/>
    </row>
    <row r="905" ht="15.75" customHeight="1">
      <c r="E905" s="285"/>
    </row>
    <row r="906" ht="15.75" customHeight="1">
      <c r="E906" s="285"/>
    </row>
    <row r="907" ht="15.75" customHeight="1">
      <c r="E907" s="285"/>
    </row>
    <row r="908" ht="15.75" customHeight="1">
      <c r="E908" s="285"/>
    </row>
    <row r="909" ht="15.75" customHeight="1">
      <c r="E909" s="285"/>
    </row>
    <row r="910" ht="15.75" customHeight="1">
      <c r="E910" s="285"/>
    </row>
    <row r="911" ht="15.75" customHeight="1">
      <c r="E911" s="285"/>
    </row>
    <row r="912" ht="15.75" customHeight="1">
      <c r="E912" s="285"/>
    </row>
    <row r="913" ht="15.75" customHeight="1">
      <c r="E913" s="285"/>
    </row>
    <row r="914" ht="15.75" customHeight="1">
      <c r="E914" s="285"/>
    </row>
    <row r="915" ht="15.75" customHeight="1">
      <c r="E915" s="285"/>
    </row>
    <row r="916" ht="15.75" customHeight="1">
      <c r="E916" s="285"/>
    </row>
    <row r="917" ht="15.75" customHeight="1">
      <c r="E917" s="285"/>
    </row>
    <row r="918" ht="15.75" customHeight="1">
      <c r="E918" s="285"/>
    </row>
    <row r="919" ht="15.75" customHeight="1">
      <c r="E919" s="285"/>
    </row>
    <row r="920" ht="15.75" customHeight="1">
      <c r="E920" s="285"/>
    </row>
    <row r="921" ht="15.75" customHeight="1">
      <c r="E921" s="285"/>
    </row>
    <row r="922" ht="15.75" customHeight="1">
      <c r="E922" s="285"/>
    </row>
    <row r="923" ht="15.75" customHeight="1">
      <c r="E923" s="285"/>
    </row>
    <row r="924" ht="15.75" customHeight="1">
      <c r="E924" s="285"/>
    </row>
    <row r="925" ht="15.75" customHeight="1">
      <c r="E925" s="285"/>
    </row>
    <row r="926" ht="15.75" customHeight="1">
      <c r="E926" s="285"/>
    </row>
    <row r="927" ht="15.75" customHeight="1">
      <c r="E927" s="285"/>
    </row>
    <row r="928" ht="15.75" customHeight="1">
      <c r="E928" s="285"/>
    </row>
    <row r="929" ht="15.75" customHeight="1">
      <c r="E929" s="285"/>
    </row>
    <row r="930" ht="15.75" customHeight="1">
      <c r="E930" s="285"/>
    </row>
    <row r="931" ht="15.75" customHeight="1">
      <c r="E931" s="285"/>
    </row>
    <row r="932" ht="15.75" customHeight="1">
      <c r="E932" s="285"/>
    </row>
    <row r="933" ht="15.75" customHeight="1">
      <c r="E933" s="285"/>
    </row>
    <row r="934" ht="15.75" customHeight="1">
      <c r="E934" s="285"/>
    </row>
    <row r="935" ht="15.75" customHeight="1">
      <c r="E935" s="285"/>
    </row>
    <row r="936" ht="15.75" customHeight="1">
      <c r="E936" s="285"/>
    </row>
    <row r="937" ht="15.75" customHeight="1">
      <c r="E937" s="285"/>
    </row>
    <row r="938" ht="15.75" customHeight="1">
      <c r="E938" s="285"/>
    </row>
    <row r="939" ht="15.75" customHeight="1">
      <c r="E939" s="285"/>
    </row>
    <row r="940" ht="15.75" customHeight="1">
      <c r="E940" s="285"/>
    </row>
    <row r="941" ht="15.75" customHeight="1">
      <c r="E941" s="285"/>
    </row>
    <row r="942" ht="15.75" customHeight="1">
      <c r="E942" s="285"/>
    </row>
    <row r="943" ht="15.75" customHeight="1">
      <c r="E943" s="285"/>
    </row>
    <row r="944" ht="15.75" customHeight="1">
      <c r="E944" s="285"/>
    </row>
    <row r="945" ht="15.75" customHeight="1">
      <c r="E945" s="285"/>
    </row>
    <row r="946" ht="15.75" customHeight="1">
      <c r="E946" s="285"/>
    </row>
    <row r="947" ht="15.75" customHeight="1">
      <c r="E947" s="285"/>
    </row>
    <row r="948" ht="15.75" customHeight="1">
      <c r="E948" s="285"/>
    </row>
    <row r="949" ht="15.75" customHeight="1">
      <c r="E949" s="285"/>
    </row>
    <row r="950" ht="15.75" customHeight="1">
      <c r="E950" s="285"/>
    </row>
    <row r="951" ht="15.75" customHeight="1">
      <c r="E951" s="285"/>
    </row>
    <row r="952" ht="15.75" customHeight="1">
      <c r="E952" s="285"/>
    </row>
    <row r="953" ht="15.75" customHeight="1">
      <c r="E953" s="285"/>
    </row>
    <row r="954" ht="15.75" customHeight="1">
      <c r="E954" s="285"/>
    </row>
    <row r="955" ht="15.75" customHeight="1">
      <c r="E955" s="285"/>
    </row>
    <row r="956" ht="15.75" customHeight="1">
      <c r="E956" s="285"/>
    </row>
    <row r="957" ht="15.75" customHeight="1">
      <c r="E957" s="285"/>
    </row>
    <row r="958" ht="15.75" customHeight="1">
      <c r="E958" s="285"/>
    </row>
    <row r="959" ht="15.75" customHeight="1">
      <c r="E959" s="285"/>
    </row>
    <row r="960" ht="15.75" customHeight="1">
      <c r="E960" s="285"/>
    </row>
    <row r="961" ht="15.75" customHeight="1">
      <c r="E961" s="285"/>
    </row>
    <row r="962" ht="15.75" customHeight="1">
      <c r="E962" s="285"/>
    </row>
    <row r="963" ht="15.75" customHeight="1">
      <c r="E963" s="285"/>
    </row>
    <row r="964" ht="15.75" customHeight="1">
      <c r="E964" s="285"/>
    </row>
    <row r="965" ht="15.75" customHeight="1">
      <c r="E965" s="285"/>
    </row>
    <row r="966" ht="15.75" customHeight="1">
      <c r="E966" s="285"/>
    </row>
    <row r="967" ht="15.75" customHeight="1">
      <c r="E967" s="285"/>
    </row>
    <row r="968" ht="15.75" customHeight="1">
      <c r="E968" s="285"/>
    </row>
    <row r="969" ht="15.75" customHeight="1">
      <c r="E969" s="285"/>
    </row>
    <row r="970" ht="15.75" customHeight="1">
      <c r="E970" s="285"/>
    </row>
    <row r="971" ht="15.75" customHeight="1">
      <c r="E971" s="285"/>
    </row>
    <row r="972" ht="15.75" customHeight="1">
      <c r="E972" s="285"/>
    </row>
    <row r="973" ht="15.75" customHeight="1">
      <c r="E973" s="285"/>
    </row>
    <row r="974" ht="15.75" customHeight="1">
      <c r="E974" s="285"/>
    </row>
    <row r="975" ht="15.75" customHeight="1">
      <c r="E975" s="285"/>
    </row>
    <row r="976" ht="15.75" customHeight="1">
      <c r="E976" s="285"/>
    </row>
    <row r="977" ht="15.75" customHeight="1">
      <c r="E977" s="285"/>
    </row>
    <row r="978" ht="15.75" customHeight="1">
      <c r="E978" s="285"/>
    </row>
    <row r="979" ht="15.75" customHeight="1">
      <c r="E979" s="285"/>
    </row>
    <row r="980" ht="15.75" customHeight="1">
      <c r="E980" s="285"/>
    </row>
    <row r="981" ht="15.75" customHeight="1">
      <c r="E981" s="285"/>
    </row>
    <row r="982" ht="15.75" customHeight="1">
      <c r="E982" s="285"/>
    </row>
    <row r="983" ht="15.75" customHeight="1">
      <c r="E983" s="285"/>
    </row>
    <row r="984" ht="15.75" customHeight="1">
      <c r="E984" s="285"/>
    </row>
    <row r="985" ht="15.75" customHeight="1">
      <c r="E985" s="285"/>
    </row>
    <row r="986" ht="15.75" customHeight="1">
      <c r="E986" s="285"/>
    </row>
    <row r="987" ht="15.75" customHeight="1">
      <c r="E987" s="285"/>
    </row>
    <row r="988" ht="15.75" customHeight="1">
      <c r="E988" s="285"/>
    </row>
    <row r="989" ht="15.75" customHeight="1">
      <c r="E989" s="285"/>
    </row>
    <row r="990" ht="15.75" customHeight="1">
      <c r="E990" s="285"/>
    </row>
    <row r="991" ht="15.75" customHeight="1">
      <c r="E991" s="285"/>
    </row>
    <row r="992" ht="15.75" customHeight="1">
      <c r="E992" s="285"/>
    </row>
    <row r="993" ht="15.75" customHeight="1">
      <c r="E993" s="285"/>
    </row>
    <row r="994" ht="15.75" customHeight="1">
      <c r="E994" s="285"/>
    </row>
    <row r="995" ht="15.75" customHeight="1">
      <c r="E995" s="285"/>
    </row>
    <row r="996" ht="15.75" customHeight="1">
      <c r="E996" s="285"/>
    </row>
    <row r="997" ht="15.75" customHeight="1">
      <c r="E997" s="285"/>
    </row>
    <row r="998" ht="15.75" customHeight="1">
      <c r="E998" s="285"/>
    </row>
    <row r="999" ht="15.75" customHeight="1">
      <c r="E999" s="285"/>
    </row>
    <row r="1000" ht="15.75" customHeight="1">
      <c r="E1000" s="285"/>
    </row>
  </sheetData>
  <mergeCells count="6">
    <mergeCell ref="D9:H9"/>
    <mergeCell ref="D10:D12"/>
    <mergeCell ref="E10:E12"/>
    <mergeCell ref="F10:F12"/>
    <mergeCell ref="G10:G12"/>
    <mergeCell ref="H10:H12"/>
  </mergeCells>
  <dataValidations>
    <dataValidation type="decimal" operator="greaterThanOrEqual" allowBlank="1" showErrorMessage="1" sqref="G13:H13">
      <formula1>0.0</formula1>
    </dataValidation>
  </dataValidations>
  <hyperlinks>
    <hyperlink display="Back" location="'Shareholding Pattern'!F51" ref="H14"/>
  </hyperlinks>
  <printOptions/>
  <pageMargins bottom="0.75" footer="0.0" header="0.0" left="0.7" right="0.7" top="0.75"/>
  <pageSetup orientation="landscape"/>
  <drawing r:id="rId1"/>
</worksheet>
</file>

<file path=xl/worksheets/sheet3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9"/>
    <pageSetUpPr/>
  </sheetPr>
  <sheetViews>
    <sheetView showGridLines="0" workbookViewId="0"/>
  </sheetViews>
  <sheetFormatPr customHeight="1" defaultColWidth="14.43" defaultRowHeight="15.0"/>
  <cols>
    <col customWidth="1" hidden="1" min="1" max="3" width="2.71"/>
    <col customWidth="1" min="4" max="4" width="2.71"/>
    <col customWidth="1" min="5" max="5" width="7.14"/>
    <col customWidth="1" min="6" max="6" width="33.14"/>
    <col customWidth="1" min="7" max="7" width="26.29"/>
    <col customWidth="1" min="8" max="8" width="14.57"/>
    <col customWidth="1" min="9" max="9" width="22.57"/>
    <col customWidth="1" min="10" max="26" width="8.71"/>
  </cols>
  <sheetData>
    <row r="1" hidden="1">
      <c r="E1" s="285"/>
      <c r="I1" s="71">
        <v>0.0</v>
      </c>
    </row>
    <row r="2" hidden="1">
      <c r="E2" s="285"/>
    </row>
    <row r="3" hidden="1">
      <c r="E3" s="285"/>
    </row>
    <row r="4" hidden="1">
      <c r="E4" s="285"/>
    </row>
    <row r="5" hidden="1">
      <c r="E5" s="285"/>
    </row>
    <row r="6">
      <c r="E6" s="285"/>
    </row>
    <row r="7">
      <c r="E7" s="285"/>
    </row>
    <row r="8">
      <c r="E8" s="285"/>
    </row>
    <row r="9" ht="30.0" customHeight="1">
      <c r="E9" s="72" t="s">
        <v>581</v>
      </c>
      <c r="F9" s="3"/>
      <c r="G9" s="3"/>
      <c r="H9" s="24"/>
      <c r="I9" s="354"/>
    </row>
    <row r="10">
      <c r="E10" s="74" t="s">
        <v>592</v>
      </c>
      <c r="F10" s="74" t="s">
        <v>129</v>
      </c>
      <c r="G10" s="74" t="s">
        <v>391</v>
      </c>
      <c r="H10" s="74" t="s">
        <v>394</v>
      </c>
      <c r="I10" s="74" t="s">
        <v>396</v>
      </c>
    </row>
    <row r="11">
      <c r="E11" s="78"/>
      <c r="F11" s="78"/>
      <c r="G11" s="78"/>
      <c r="H11" s="78"/>
      <c r="I11" s="78"/>
    </row>
    <row r="12">
      <c r="E12" s="81"/>
      <c r="F12" s="81"/>
      <c r="G12" s="81"/>
      <c r="H12" s="81"/>
      <c r="I12" s="81"/>
    </row>
    <row r="13" hidden="1">
      <c r="E13" s="84"/>
      <c r="F13" s="264"/>
      <c r="G13" s="353"/>
      <c r="H13" s="353"/>
      <c r="I13" s="313"/>
    </row>
    <row r="14" ht="24.75" customHeight="1">
      <c r="E14" s="279"/>
      <c r="F14" s="273"/>
      <c r="G14" s="273"/>
      <c r="H14" s="273"/>
      <c r="I14" s="350" t="s">
        <v>741</v>
      </c>
    </row>
    <row r="15">
      <c r="E15" s="285"/>
    </row>
    <row r="16">
      <c r="E16" s="285"/>
    </row>
    <row r="17">
      <c r="E17" s="285"/>
    </row>
    <row r="18">
      <c r="E18" s="285"/>
    </row>
    <row r="19">
      <c r="E19" s="285"/>
    </row>
    <row r="20">
      <c r="E20" s="285"/>
    </row>
    <row r="21" ht="15.75" customHeight="1">
      <c r="E21" s="285"/>
    </row>
    <row r="22" ht="15.75" customHeight="1">
      <c r="E22" s="285"/>
    </row>
    <row r="23" ht="15.75" customHeight="1">
      <c r="E23" s="285"/>
    </row>
    <row r="24" ht="15.75" customHeight="1">
      <c r="E24" s="285"/>
    </row>
    <row r="25" ht="15.75" customHeight="1">
      <c r="E25" s="285"/>
    </row>
    <row r="26" ht="15.75" customHeight="1">
      <c r="E26" s="285"/>
    </row>
    <row r="27" ht="15.75" customHeight="1">
      <c r="E27" s="285"/>
    </row>
    <row r="28" ht="15.75" customHeight="1">
      <c r="E28" s="285"/>
    </row>
    <row r="29" ht="15.75" customHeight="1">
      <c r="E29" s="285"/>
    </row>
    <row r="30" ht="15.75" customHeight="1">
      <c r="E30" s="285"/>
    </row>
    <row r="31" ht="15.75" customHeight="1">
      <c r="E31" s="285"/>
    </row>
    <row r="32" ht="15.75" customHeight="1">
      <c r="E32" s="285"/>
    </row>
    <row r="33" ht="15.75" customHeight="1">
      <c r="E33" s="285"/>
    </row>
    <row r="34" ht="15.75" customHeight="1">
      <c r="E34" s="285"/>
    </row>
    <row r="35" ht="15.75" customHeight="1">
      <c r="E35" s="285"/>
    </row>
    <row r="36" ht="15.75" customHeight="1">
      <c r="E36" s="285"/>
    </row>
    <row r="37" ht="15.75" customHeight="1">
      <c r="E37" s="285"/>
    </row>
    <row r="38" ht="15.75" customHeight="1">
      <c r="E38" s="285"/>
    </row>
    <row r="39" ht="15.75" customHeight="1">
      <c r="E39" s="285"/>
    </row>
    <row r="40" ht="15.75" customHeight="1">
      <c r="E40" s="285"/>
    </row>
    <row r="41" ht="15.75" customHeight="1">
      <c r="E41" s="285"/>
    </row>
    <row r="42" ht="15.75" customHeight="1">
      <c r="E42" s="285"/>
    </row>
    <row r="43" ht="15.75" customHeight="1">
      <c r="E43" s="285"/>
    </row>
    <row r="44" ht="15.75" customHeight="1">
      <c r="E44" s="285"/>
    </row>
    <row r="45" ht="15.75" customHeight="1">
      <c r="E45" s="285"/>
    </row>
    <row r="46" ht="15.75" customHeight="1">
      <c r="E46" s="285"/>
    </row>
    <row r="47" ht="15.75" customHeight="1">
      <c r="E47" s="285"/>
    </row>
    <row r="48" ht="15.75" customHeight="1">
      <c r="E48" s="285"/>
    </row>
    <row r="49" ht="15.75" customHeight="1">
      <c r="E49" s="285"/>
    </row>
    <row r="50" ht="15.75" customHeight="1">
      <c r="E50" s="285"/>
    </row>
    <row r="51" ht="15.75" customHeight="1">
      <c r="E51" s="285"/>
    </row>
    <row r="52" ht="15.75" customHeight="1">
      <c r="E52" s="285"/>
    </row>
    <row r="53" ht="15.75" customHeight="1">
      <c r="E53" s="285"/>
    </row>
    <row r="54" ht="15.75" customHeight="1">
      <c r="E54" s="285"/>
    </row>
    <row r="55" ht="15.75" customHeight="1">
      <c r="E55" s="285"/>
    </row>
    <row r="56" ht="15.75" customHeight="1">
      <c r="E56" s="285"/>
    </row>
    <row r="57" ht="15.75" customHeight="1">
      <c r="E57" s="285"/>
    </row>
    <row r="58" ht="15.75" customHeight="1">
      <c r="E58" s="285"/>
    </row>
    <row r="59" ht="15.75" customHeight="1">
      <c r="E59" s="285"/>
    </row>
    <row r="60" ht="15.75" customHeight="1">
      <c r="E60" s="285"/>
    </row>
    <row r="61" ht="15.75" customHeight="1">
      <c r="E61" s="285"/>
    </row>
    <row r="62" ht="15.75" customHeight="1">
      <c r="E62" s="285"/>
    </row>
    <row r="63" ht="15.75" customHeight="1">
      <c r="E63" s="285"/>
    </row>
    <row r="64" ht="15.75" customHeight="1">
      <c r="E64" s="285"/>
    </row>
    <row r="65" ht="15.75" customHeight="1">
      <c r="E65" s="285"/>
    </row>
    <row r="66" ht="15.75" customHeight="1">
      <c r="E66" s="285"/>
    </row>
    <row r="67" ht="15.75" customHeight="1">
      <c r="E67" s="285"/>
    </row>
    <row r="68" ht="15.75" customHeight="1">
      <c r="E68" s="285"/>
    </row>
    <row r="69" ht="15.75" customHeight="1">
      <c r="E69" s="285"/>
    </row>
    <row r="70" ht="15.75" customHeight="1">
      <c r="E70" s="285"/>
    </row>
    <row r="71" ht="15.75" customHeight="1">
      <c r="E71" s="285"/>
    </row>
    <row r="72" ht="15.75" customHeight="1">
      <c r="E72" s="285"/>
    </row>
    <row r="73" ht="15.75" customHeight="1">
      <c r="E73" s="285"/>
    </row>
    <row r="74" ht="15.75" customHeight="1">
      <c r="E74" s="285"/>
    </row>
    <row r="75" ht="15.75" customHeight="1">
      <c r="E75" s="285"/>
    </row>
    <row r="76" ht="15.75" customHeight="1">
      <c r="E76" s="285"/>
    </row>
    <row r="77" ht="15.75" customHeight="1">
      <c r="E77" s="285"/>
    </row>
    <row r="78" ht="15.75" customHeight="1">
      <c r="E78" s="285"/>
    </row>
    <row r="79" ht="15.75" customHeight="1">
      <c r="E79" s="285"/>
    </row>
    <row r="80" ht="15.75" customHeight="1">
      <c r="E80" s="285"/>
    </row>
    <row r="81" ht="15.75" customHeight="1">
      <c r="E81" s="285"/>
    </row>
    <row r="82" ht="15.75" customHeight="1">
      <c r="E82" s="285"/>
    </row>
    <row r="83" ht="15.75" customHeight="1">
      <c r="E83" s="285"/>
    </row>
    <row r="84" ht="15.75" customHeight="1">
      <c r="E84" s="285"/>
    </row>
    <row r="85" ht="15.75" customHeight="1">
      <c r="E85" s="285"/>
    </row>
    <row r="86" ht="15.75" customHeight="1">
      <c r="E86" s="285"/>
    </row>
    <row r="87" ht="15.75" customHeight="1">
      <c r="E87" s="285"/>
    </row>
    <row r="88" ht="15.75" customHeight="1">
      <c r="E88" s="285"/>
    </row>
    <row r="89" ht="15.75" customHeight="1">
      <c r="E89" s="285"/>
    </row>
    <row r="90" ht="15.75" customHeight="1">
      <c r="E90" s="285"/>
    </row>
    <row r="91" ht="15.75" customHeight="1">
      <c r="E91" s="285"/>
    </row>
    <row r="92" ht="15.75" customHeight="1">
      <c r="E92" s="285"/>
    </row>
    <row r="93" ht="15.75" customHeight="1">
      <c r="E93" s="285"/>
    </row>
    <row r="94" ht="15.75" customHeight="1">
      <c r="E94" s="285"/>
    </row>
    <row r="95" ht="15.75" customHeight="1">
      <c r="E95" s="285"/>
    </row>
    <row r="96" ht="15.75" customHeight="1">
      <c r="E96" s="285"/>
    </row>
    <row r="97" ht="15.75" customHeight="1">
      <c r="E97" s="285"/>
    </row>
    <row r="98" ht="15.75" customHeight="1">
      <c r="E98" s="285"/>
    </row>
    <row r="99" ht="15.75" customHeight="1">
      <c r="E99" s="285"/>
    </row>
    <row r="100" ht="15.75" customHeight="1">
      <c r="E100" s="285"/>
    </row>
    <row r="101" ht="15.75" customHeight="1">
      <c r="E101" s="285"/>
    </row>
    <row r="102" ht="15.75" customHeight="1">
      <c r="E102" s="285"/>
    </row>
    <row r="103" ht="15.75" customHeight="1">
      <c r="E103" s="285"/>
    </row>
    <row r="104" ht="15.75" customHeight="1">
      <c r="E104" s="285"/>
    </row>
    <row r="105" ht="15.75" customHeight="1">
      <c r="E105" s="285"/>
    </row>
    <row r="106" ht="15.75" customHeight="1">
      <c r="E106" s="285"/>
    </row>
    <row r="107" ht="15.75" customHeight="1">
      <c r="E107" s="285"/>
    </row>
    <row r="108" ht="15.75" customHeight="1">
      <c r="E108" s="285"/>
    </row>
    <row r="109" ht="15.75" customHeight="1">
      <c r="E109" s="285"/>
    </row>
    <row r="110" ht="15.75" customHeight="1">
      <c r="E110" s="285"/>
    </row>
    <row r="111" ht="15.75" customHeight="1">
      <c r="E111" s="285"/>
    </row>
    <row r="112" ht="15.75" customHeight="1">
      <c r="E112" s="285"/>
    </row>
    <row r="113" ht="15.75" customHeight="1">
      <c r="E113" s="285"/>
    </row>
    <row r="114" ht="15.75" customHeight="1">
      <c r="E114" s="285"/>
    </row>
    <row r="115" ht="15.75" customHeight="1">
      <c r="E115" s="285"/>
    </row>
    <row r="116" ht="15.75" customHeight="1">
      <c r="E116" s="285"/>
    </row>
    <row r="117" ht="15.75" customHeight="1">
      <c r="E117" s="285"/>
    </row>
    <row r="118" ht="15.75" customHeight="1">
      <c r="E118" s="285"/>
    </row>
    <row r="119" ht="15.75" customHeight="1">
      <c r="E119" s="285"/>
    </row>
    <row r="120" ht="15.75" customHeight="1">
      <c r="E120" s="285"/>
    </row>
    <row r="121" ht="15.75" customHeight="1">
      <c r="E121" s="285"/>
    </row>
    <row r="122" ht="15.75" customHeight="1">
      <c r="E122" s="285"/>
    </row>
    <row r="123" ht="15.75" customHeight="1">
      <c r="E123" s="285"/>
    </row>
    <row r="124" ht="15.75" customHeight="1">
      <c r="E124" s="285"/>
    </row>
    <row r="125" ht="15.75" customHeight="1">
      <c r="E125" s="285"/>
    </row>
    <row r="126" ht="15.75" customHeight="1">
      <c r="E126" s="285"/>
    </row>
    <row r="127" ht="15.75" customHeight="1">
      <c r="E127" s="285"/>
    </row>
    <row r="128" ht="15.75" customHeight="1">
      <c r="E128" s="285"/>
    </row>
    <row r="129" ht="15.75" customHeight="1">
      <c r="E129" s="285"/>
    </row>
    <row r="130" ht="15.75" customHeight="1">
      <c r="E130" s="285"/>
    </row>
    <row r="131" ht="15.75" customHeight="1">
      <c r="E131" s="285"/>
    </row>
    <row r="132" ht="15.75" customHeight="1">
      <c r="E132" s="285"/>
    </row>
    <row r="133" ht="15.75" customHeight="1">
      <c r="E133" s="285"/>
    </row>
    <row r="134" ht="15.75" customHeight="1">
      <c r="E134" s="285"/>
    </row>
    <row r="135" ht="15.75" customHeight="1">
      <c r="E135" s="285"/>
    </row>
    <row r="136" ht="15.75" customHeight="1">
      <c r="E136" s="285"/>
    </row>
    <row r="137" ht="15.75" customHeight="1">
      <c r="E137" s="285"/>
    </row>
    <row r="138" ht="15.75" customHeight="1">
      <c r="E138" s="285"/>
    </row>
    <row r="139" ht="15.75" customHeight="1">
      <c r="E139" s="285"/>
    </row>
    <row r="140" ht="15.75" customHeight="1">
      <c r="E140" s="285"/>
    </row>
    <row r="141" ht="15.75" customHeight="1">
      <c r="E141" s="285"/>
    </row>
    <row r="142" ht="15.75" customHeight="1">
      <c r="E142" s="285"/>
    </row>
    <row r="143" ht="15.75" customHeight="1">
      <c r="E143" s="285"/>
    </row>
    <row r="144" ht="15.75" customHeight="1">
      <c r="E144" s="285"/>
    </row>
    <row r="145" ht="15.75" customHeight="1">
      <c r="E145" s="285"/>
    </row>
    <row r="146" ht="15.75" customHeight="1">
      <c r="E146" s="285"/>
    </row>
    <row r="147" ht="15.75" customHeight="1">
      <c r="E147" s="285"/>
    </row>
    <row r="148" ht="15.75" customHeight="1">
      <c r="E148" s="285"/>
    </row>
    <row r="149" ht="15.75" customHeight="1">
      <c r="E149" s="285"/>
    </row>
    <row r="150" ht="15.75" customHeight="1">
      <c r="E150" s="285"/>
    </row>
    <row r="151" ht="15.75" customHeight="1">
      <c r="E151" s="285"/>
    </row>
    <row r="152" ht="15.75" customHeight="1">
      <c r="E152" s="285"/>
    </row>
    <row r="153" ht="15.75" customHeight="1">
      <c r="E153" s="285"/>
    </row>
    <row r="154" ht="15.75" customHeight="1">
      <c r="E154" s="285"/>
    </row>
    <row r="155" ht="15.75" customHeight="1">
      <c r="E155" s="285"/>
    </row>
    <row r="156" ht="15.75" customHeight="1">
      <c r="E156" s="285"/>
    </row>
    <row r="157" ht="15.75" customHeight="1">
      <c r="E157" s="285"/>
    </row>
    <row r="158" ht="15.75" customHeight="1">
      <c r="E158" s="285"/>
    </row>
    <row r="159" ht="15.75" customHeight="1">
      <c r="E159" s="285"/>
    </row>
    <row r="160" ht="15.75" customHeight="1">
      <c r="E160" s="285"/>
    </row>
    <row r="161" ht="15.75" customHeight="1">
      <c r="E161" s="285"/>
    </row>
    <row r="162" ht="15.75" customHeight="1">
      <c r="E162" s="285"/>
    </row>
    <row r="163" ht="15.75" customHeight="1">
      <c r="E163" s="285"/>
    </row>
    <row r="164" ht="15.75" customHeight="1">
      <c r="E164" s="285"/>
    </row>
    <row r="165" ht="15.75" customHeight="1">
      <c r="E165" s="285"/>
    </row>
    <row r="166" ht="15.75" customHeight="1">
      <c r="E166" s="285"/>
    </row>
    <row r="167" ht="15.75" customHeight="1">
      <c r="E167" s="285"/>
    </row>
    <row r="168" ht="15.75" customHeight="1">
      <c r="E168" s="285"/>
    </row>
    <row r="169" ht="15.75" customHeight="1">
      <c r="E169" s="285"/>
    </row>
    <row r="170" ht="15.75" customHeight="1">
      <c r="E170" s="285"/>
    </row>
    <row r="171" ht="15.75" customHeight="1">
      <c r="E171" s="285"/>
    </row>
    <row r="172" ht="15.75" customHeight="1">
      <c r="E172" s="285"/>
    </row>
    <row r="173" ht="15.75" customHeight="1">
      <c r="E173" s="285"/>
    </row>
    <row r="174" ht="15.75" customHeight="1">
      <c r="E174" s="285"/>
    </row>
    <row r="175" ht="15.75" customHeight="1">
      <c r="E175" s="285"/>
    </row>
    <row r="176" ht="15.75" customHeight="1">
      <c r="E176" s="285"/>
    </row>
    <row r="177" ht="15.75" customHeight="1">
      <c r="E177" s="285"/>
    </row>
    <row r="178" ht="15.75" customHeight="1">
      <c r="E178" s="285"/>
    </row>
    <row r="179" ht="15.75" customHeight="1">
      <c r="E179" s="285"/>
    </row>
    <row r="180" ht="15.75" customHeight="1">
      <c r="E180" s="285"/>
    </row>
    <row r="181" ht="15.75" customHeight="1">
      <c r="E181" s="285"/>
    </row>
    <row r="182" ht="15.75" customHeight="1">
      <c r="E182" s="285"/>
    </row>
    <row r="183" ht="15.75" customHeight="1">
      <c r="E183" s="285"/>
    </row>
    <row r="184" ht="15.75" customHeight="1">
      <c r="E184" s="285"/>
    </row>
    <row r="185" ht="15.75" customHeight="1">
      <c r="E185" s="285"/>
    </row>
    <row r="186" ht="15.75" customHeight="1">
      <c r="E186" s="285"/>
    </row>
    <row r="187" ht="15.75" customHeight="1">
      <c r="E187" s="285"/>
    </row>
    <row r="188" ht="15.75" customHeight="1">
      <c r="E188" s="285"/>
    </row>
    <row r="189" ht="15.75" customHeight="1">
      <c r="E189" s="285"/>
    </row>
    <row r="190" ht="15.75" customHeight="1">
      <c r="E190" s="285"/>
    </row>
    <row r="191" ht="15.75" customHeight="1">
      <c r="E191" s="285"/>
    </row>
    <row r="192" ht="15.75" customHeight="1">
      <c r="E192" s="285"/>
    </row>
    <row r="193" ht="15.75" customHeight="1">
      <c r="E193" s="285"/>
    </row>
    <row r="194" ht="15.75" customHeight="1">
      <c r="E194" s="285"/>
    </row>
    <row r="195" ht="15.75" customHeight="1">
      <c r="E195" s="285"/>
    </row>
    <row r="196" ht="15.75" customHeight="1">
      <c r="E196" s="285"/>
    </row>
    <row r="197" ht="15.75" customHeight="1">
      <c r="E197" s="285"/>
    </row>
    <row r="198" ht="15.75" customHeight="1">
      <c r="E198" s="285"/>
    </row>
    <row r="199" ht="15.75" customHeight="1">
      <c r="E199" s="285"/>
    </row>
    <row r="200" ht="15.75" customHeight="1">
      <c r="E200" s="285"/>
    </row>
    <row r="201" ht="15.75" customHeight="1">
      <c r="E201" s="285"/>
    </row>
    <row r="202" ht="15.75" customHeight="1">
      <c r="E202" s="285"/>
    </row>
    <row r="203" ht="15.75" customHeight="1">
      <c r="E203" s="285"/>
    </row>
    <row r="204" ht="15.75" customHeight="1">
      <c r="E204" s="285"/>
    </row>
    <row r="205" ht="15.75" customHeight="1">
      <c r="E205" s="285"/>
    </row>
    <row r="206" ht="15.75" customHeight="1">
      <c r="E206" s="285"/>
    </row>
    <row r="207" ht="15.75" customHeight="1">
      <c r="E207" s="285"/>
    </row>
    <row r="208" ht="15.75" customHeight="1">
      <c r="E208" s="285"/>
    </row>
    <row r="209" ht="15.75" customHeight="1">
      <c r="E209" s="285"/>
    </row>
    <row r="210" ht="15.75" customHeight="1">
      <c r="E210" s="285"/>
    </row>
    <row r="211" ht="15.75" customHeight="1">
      <c r="E211" s="285"/>
    </row>
    <row r="212" ht="15.75" customHeight="1">
      <c r="E212" s="285"/>
    </row>
    <row r="213" ht="15.75" customHeight="1">
      <c r="E213" s="285"/>
    </row>
    <row r="214" ht="15.75" customHeight="1">
      <c r="E214" s="285"/>
    </row>
    <row r="215" ht="15.75" customHeight="1">
      <c r="E215" s="285"/>
    </row>
    <row r="216" ht="15.75" customHeight="1">
      <c r="E216" s="285"/>
    </row>
    <row r="217" ht="15.75" customHeight="1">
      <c r="E217" s="285"/>
    </row>
    <row r="218" ht="15.75" customHeight="1">
      <c r="E218" s="285"/>
    </row>
    <row r="219" ht="15.75" customHeight="1">
      <c r="E219" s="285"/>
    </row>
    <row r="220" ht="15.75" customHeight="1">
      <c r="E220" s="285"/>
    </row>
    <row r="221" ht="15.75" customHeight="1">
      <c r="E221" s="285"/>
    </row>
    <row r="222" ht="15.75" customHeight="1">
      <c r="E222" s="285"/>
    </row>
    <row r="223" ht="15.75" customHeight="1">
      <c r="E223" s="285"/>
    </row>
    <row r="224" ht="15.75" customHeight="1">
      <c r="E224" s="285"/>
    </row>
    <row r="225" ht="15.75" customHeight="1">
      <c r="E225" s="285"/>
    </row>
    <row r="226" ht="15.75" customHeight="1">
      <c r="E226" s="285"/>
    </row>
    <row r="227" ht="15.75" customHeight="1">
      <c r="E227" s="285"/>
    </row>
    <row r="228" ht="15.75" customHeight="1">
      <c r="E228" s="285"/>
    </row>
    <row r="229" ht="15.75" customHeight="1">
      <c r="E229" s="285"/>
    </row>
    <row r="230" ht="15.75" customHeight="1">
      <c r="E230" s="285"/>
    </row>
    <row r="231" ht="15.75" customHeight="1">
      <c r="E231" s="285"/>
    </row>
    <row r="232" ht="15.75" customHeight="1">
      <c r="E232" s="285"/>
    </row>
    <row r="233" ht="15.75" customHeight="1">
      <c r="E233" s="285"/>
    </row>
    <row r="234" ht="15.75" customHeight="1">
      <c r="E234" s="285"/>
    </row>
    <row r="235" ht="15.75" customHeight="1">
      <c r="E235" s="285"/>
    </row>
    <row r="236" ht="15.75" customHeight="1">
      <c r="E236" s="285"/>
    </row>
    <row r="237" ht="15.75" customHeight="1">
      <c r="E237" s="285"/>
    </row>
    <row r="238" ht="15.75" customHeight="1">
      <c r="E238" s="285"/>
    </row>
    <row r="239" ht="15.75" customHeight="1">
      <c r="E239" s="285"/>
    </row>
    <row r="240" ht="15.75" customHeight="1">
      <c r="E240" s="285"/>
    </row>
    <row r="241" ht="15.75" customHeight="1">
      <c r="E241" s="285"/>
    </row>
    <row r="242" ht="15.75" customHeight="1">
      <c r="E242" s="285"/>
    </row>
    <row r="243" ht="15.75" customHeight="1">
      <c r="E243" s="285"/>
    </row>
    <row r="244" ht="15.75" customHeight="1">
      <c r="E244" s="285"/>
    </row>
    <row r="245" ht="15.75" customHeight="1">
      <c r="E245" s="285"/>
    </row>
    <row r="246" ht="15.75" customHeight="1">
      <c r="E246" s="285"/>
    </row>
    <row r="247" ht="15.75" customHeight="1">
      <c r="E247" s="285"/>
    </row>
    <row r="248" ht="15.75" customHeight="1">
      <c r="E248" s="285"/>
    </row>
    <row r="249" ht="15.75" customHeight="1">
      <c r="E249" s="285"/>
    </row>
    <row r="250" ht="15.75" customHeight="1">
      <c r="E250" s="285"/>
    </row>
    <row r="251" ht="15.75" customHeight="1">
      <c r="E251" s="285"/>
    </row>
    <row r="252" ht="15.75" customHeight="1">
      <c r="E252" s="285"/>
    </row>
    <row r="253" ht="15.75" customHeight="1">
      <c r="E253" s="285"/>
    </row>
    <row r="254" ht="15.75" customHeight="1">
      <c r="E254" s="285"/>
    </row>
    <row r="255" ht="15.75" customHeight="1">
      <c r="E255" s="285"/>
    </row>
    <row r="256" ht="15.75" customHeight="1">
      <c r="E256" s="285"/>
    </row>
    <row r="257" ht="15.75" customHeight="1">
      <c r="E257" s="285"/>
    </row>
    <row r="258" ht="15.75" customHeight="1">
      <c r="E258" s="285"/>
    </row>
    <row r="259" ht="15.75" customHeight="1">
      <c r="E259" s="285"/>
    </row>
    <row r="260" ht="15.75" customHeight="1">
      <c r="E260" s="285"/>
    </row>
    <row r="261" ht="15.75" customHeight="1">
      <c r="E261" s="285"/>
    </row>
    <row r="262" ht="15.75" customHeight="1">
      <c r="E262" s="285"/>
    </row>
    <row r="263" ht="15.75" customHeight="1">
      <c r="E263" s="285"/>
    </row>
    <row r="264" ht="15.75" customHeight="1">
      <c r="E264" s="285"/>
    </row>
    <row r="265" ht="15.75" customHeight="1">
      <c r="E265" s="285"/>
    </row>
    <row r="266" ht="15.75" customHeight="1">
      <c r="E266" s="285"/>
    </row>
    <row r="267" ht="15.75" customHeight="1">
      <c r="E267" s="285"/>
    </row>
    <row r="268" ht="15.75" customHeight="1">
      <c r="E268" s="285"/>
    </row>
    <row r="269" ht="15.75" customHeight="1">
      <c r="E269" s="285"/>
    </row>
    <row r="270" ht="15.75" customHeight="1">
      <c r="E270" s="285"/>
    </row>
    <row r="271" ht="15.75" customHeight="1">
      <c r="E271" s="285"/>
    </row>
    <row r="272" ht="15.75" customHeight="1">
      <c r="E272" s="285"/>
    </row>
    <row r="273" ht="15.75" customHeight="1">
      <c r="E273" s="285"/>
    </row>
    <row r="274" ht="15.75" customHeight="1">
      <c r="E274" s="285"/>
    </row>
    <row r="275" ht="15.75" customHeight="1">
      <c r="E275" s="285"/>
    </row>
    <row r="276" ht="15.75" customHeight="1">
      <c r="E276" s="285"/>
    </row>
    <row r="277" ht="15.75" customHeight="1">
      <c r="E277" s="285"/>
    </row>
    <row r="278" ht="15.75" customHeight="1">
      <c r="E278" s="285"/>
    </row>
    <row r="279" ht="15.75" customHeight="1">
      <c r="E279" s="285"/>
    </row>
    <row r="280" ht="15.75" customHeight="1">
      <c r="E280" s="285"/>
    </row>
    <row r="281" ht="15.75" customHeight="1">
      <c r="E281" s="285"/>
    </row>
    <row r="282" ht="15.75" customHeight="1">
      <c r="E282" s="285"/>
    </row>
    <row r="283" ht="15.75" customHeight="1">
      <c r="E283" s="285"/>
    </row>
    <row r="284" ht="15.75" customHeight="1">
      <c r="E284" s="285"/>
    </row>
    <row r="285" ht="15.75" customHeight="1">
      <c r="E285" s="285"/>
    </row>
    <row r="286" ht="15.75" customHeight="1">
      <c r="E286" s="285"/>
    </row>
    <row r="287" ht="15.75" customHeight="1">
      <c r="E287" s="285"/>
    </row>
    <row r="288" ht="15.75" customHeight="1">
      <c r="E288" s="285"/>
    </row>
    <row r="289" ht="15.75" customHeight="1">
      <c r="E289" s="285"/>
    </row>
    <row r="290" ht="15.75" customHeight="1">
      <c r="E290" s="285"/>
    </row>
    <row r="291" ht="15.75" customHeight="1">
      <c r="E291" s="285"/>
    </row>
    <row r="292" ht="15.75" customHeight="1">
      <c r="E292" s="285"/>
    </row>
    <row r="293" ht="15.75" customHeight="1">
      <c r="E293" s="285"/>
    </row>
    <row r="294" ht="15.75" customHeight="1">
      <c r="E294" s="285"/>
    </row>
    <row r="295" ht="15.75" customHeight="1">
      <c r="E295" s="285"/>
    </row>
    <row r="296" ht="15.75" customHeight="1">
      <c r="E296" s="285"/>
    </row>
    <row r="297" ht="15.75" customHeight="1">
      <c r="E297" s="285"/>
    </row>
    <row r="298" ht="15.75" customHeight="1">
      <c r="E298" s="285"/>
    </row>
    <row r="299" ht="15.75" customHeight="1">
      <c r="E299" s="285"/>
    </row>
    <row r="300" ht="15.75" customHeight="1">
      <c r="E300" s="285"/>
    </row>
    <row r="301" ht="15.75" customHeight="1">
      <c r="E301" s="285"/>
    </row>
    <row r="302" ht="15.75" customHeight="1">
      <c r="E302" s="285"/>
    </row>
    <row r="303" ht="15.75" customHeight="1">
      <c r="E303" s="285"/>
    </row>
    <row r="304" ht="15.75" customHeight="1">
      <c r="E304" s="285"/>
    </row>
    <row r="305" ht="15.75" customHeight="1">
      <c r="E305" s="285"/>
    </row>
    <row r="306" ht="15.75" customHeight="1">
      <c r="E306" s="285"/>
    </row>
    <row r="307" ht="15.75" customHeight="1">
      <c r="E307" s="285"/>
    </row>
    <row r="308" ht="15.75" customHeight="1">
      <c r="E308" s="285"/>
    </row>
    <row r="309" ht="15.75" customHeight="1">
      <c r="E309" s="285"/>
    </row>
    <row r="310" ht="15.75" customHeight="1">
      <c r="E310" s="285"/>
    </row>
    <row r="311" ht="15.75" customHeight="1">
      <c r="E311" s="285"/>
    </row>
    <row r="312" ht="15.75" customHeight="1">
      <c r="E312" s="285"/>
    </row>
    <row r="313" ht="15.75" customHeight="1">
      <c r="E313" s="285"/>
    </row>
    <row r="314" ht="15.75" customHeight="1">
      <c r="E314" s="285"/>
    </row>
    <row r="315" ht="15.75" customHeight="1">
      <c r="E315" s="285"/>
    </row>
    <row r="316" ht="15.75" customHeight="1">
      <c r="E316" s="285"/>
    </row>
    <row r="317" ht="15.75" customHeight="1">
      <c r="E317" s="285"/>
    </row>
    <row r="318" ht="15.75" customHeight="1">
      <c r="E318" s="285"/>
    </row>
    <row r="319" ht="15.75" customHeight="1">
      <c r="E319" s="285"/>
    </row>
    <row r="320" ht="15.75" customHeight="1">
      <c r="E320" s="285"/>
    </row>
    <row r="321" ht="15.75" customHeight="1">
      <c r="E321" s="285"/>
    </row>
    <row r="322" ht="15.75" customHeight="1">
      <c r="E322" s="285"/>
    </row>
    <row r="323" ht="15.75" customHeight="1">
      <c r="E323" s="285"/>
    </row>
    <row r="324" ht="15.75" customHeight="1">
      <c r="E324" s="285"/>
    </row>
    <row r="325" ht="15.75" customHeight="1">
      <c r="E325" s="285"/>
    </row>
    <row r="326" ht="15.75" customHeight="1">
      <c r="E326" s="285"/>
    </row>
    <row r="327" ht="15.75" customHeight="1">
      <c r="E327" s="285"/>
    </row>
    <row r="328" ht="15.75" customHeight="1">
      <c r="E328" s="285"/>
    </row>
    <row r="329" ht="15.75" customHeight="1">
      <c r="E329" s="285"/>
    </row>
    <row r="330" ht="15.75" customHeight="1">
      <c r="E330" s="285"/>
    </row>
    <row r="331" ht="15.75" customHeight="1">
      <c r="E331" s="285"/>
    </row>
    <row r="332" ht="15.75" customHeight="1">
      <c r="E332" s="285"/>
    </row>
    <row r="333" ht="15.75" customHeight="1">
      <c r="E333" s="285"/>
    </row>
    <row r="334" ht="15.75" customHeight="1">
      <c r="E334" s="285"/>
    </row>
    <row r="335" ht="15.75" customHeight="1">
      <c r="E335" s="285"/>
    </row>
    <row r="336" ht="15.75" customHeight="1">
      <c r="E336" s="285"/>
    </row>
    <row r="337" ht="15.75" customHeight="1">
      <c r="E337" s="285"/>
    </row>
    <row r="338" ht="15.75" customHeight="1">
      <c r="E338" s="285"/>
    </row>
    <row r="339" ht="15.75" customHeight="1">
      <c r="E339" s="285"/>
    </row>
    <row r="340" ht="15.75" customHeight="1">
      <c r="E340" s="285"/>
    </row>
    <row r="341" ht="15.75" customHeight="1">
      <c r="E341" s="285"/>
    </row>
    <row r="342" ht="15.75" customHeight="1">
      <c r="E342" s="285"/>
    </row>
    <row r="343" ht="15.75" customHeight="1">
      <c r="E343" s="285"/>
    </row>
    <row r="344" ht="15.75" customHeight="1">
      <c r="E344" s="285"/>
    </row>
    <row r="345" ht="15.75" customHeight="1">
      <c r="E345" s="285"/>
    </row>
    <row r="346" ht="15.75" customHeight="1">
      <c r="E346" s="285"/>
    </row>
    <row r="347" ht="15.75" customHeight="1">
      <c r="E347" s="285"/>
    </row>
    <row r="348" ht="15.75" customHeight="1">
      <c r="E348" s="285"/>
    </row>
    <row r="349" ht="15.75" customHeight="1">
      <c r="E349" s="285"/>
    </row>
    <row r="350" ht="15.75" customHeight="1">
      <c r="E350" s="285"/>
    </row>
    <row r="351" ht="15.75" customHeight="1">
      <c r="E351" s="285"/>
    </row>
    <row r="352" ht="15.75" customHeight="1">
      <c r="E352" s="285"/>
    </row>
    <row r="353" ht="15.75" customHeight="1">
      <c r="E353" s="285"/>
    </row>
    <row r="354" ht="15.75" customHeight="1">
      <c r="E354" s="285"/>
    </row>
    <row r="355" ht="15.75" customHeight="1">
      <c r="E355" s="285"/>
    </row>
    <row r="356" ht="15.75" customHeight="1">
      <c r="E356" s="285"/>
    </row>
    <row r="357" ht="15.75" customHeight="1">
      <c r="E357" s="285"/>
    </row>
    <row r="358" ht="15.75" customHeight="1">
      <c r="E358" s="285"/>
    </row>
    <row r="359" ht="15.75" customHeight="1">
      <c r="E359" s="285"/>
    </row>
    <row r="360" ht="15.75" customHeight="1">
      <c r="E360" s="285"/>
    </row>
    <row r="361" ht="15.75" customHeight="1">
      <c r="E361" s="285"/>
    </row>
    <row r="362" ht="15.75" customHeight="1">
      <c r="E362" s="285"/>
    </row>
    <row r="363" ht="15.75" customHeight="1">
      <c r="E363" s="285"/>
    </row>
    <row r="364" ht="15.75" customHeight="1">
      <c r="E364" s="285"/>
    </row>
    <row r="365" ht="15.75" customHeight="1">
      <c r="E365" s="285"/>
    </row>
    <row r="366" ht="15.75" customHeight="1">
      <c r="E366" s="285"/>
    </row>
    <row r="367" ht="15.75" customHeight="1">
      <c r="E367" s="285"/>
    </row>
    <row r="368" ht="15.75" customHeight="1">
      <c r="E368" s="285"/>
    </row>
    <row r="369" ht="15.75" customHeight="1">
      <c r="E369" s="285"/>
    </row>
    <row r="370" ht="15.75" customHeight="1">
      <c r="E370" s="285"/>
    </row>
    <row r="371" ht="15.75" customHeight="1">
      <c r="E371" s="285"/>
    </row>
    <row r="372" ht="15.75" customHeight="1">
      <c r="E372" s="285"/>
    </row>
    <row r="373" ht="15.75" customHeight="1">
      <c r="E373" s="285"/>
    </row>
    <row r="374" ht="15.75" customHeight="1">
      <c r="E374" s="285"/>
    </row>
    <row r="375" ht="15.75" customHeight="1">
      <c r="E375" s="285"/>
    </row>
    <row r="376" ht="15.75" customHeight="1">
      <c r="E376" s="285"/>
    </row>
    <row r="377" ht="15.75" customHeight="1">
      <c r="E377" s="285"/>
    </row>
    <row r="378" ht="15.75" customHeight="1">
      <c r="E378" s="285"/>
    </row>
    <row r="379" ht="15.75" customHeight="1">
      <c r="E379" s="285"/>
    </row>
    <row r="380" ht="15.75" customHeight="1">
      <c r="E380" s="285"/>
    </row>
    <row r="381" ht="15.75" customHeight="1">
      <c r="E381" s="285"/>
    </row>
    <row r="382" ht="15.75" customHeight="1">
      <c r="E382" s="285"/>
    </row>
    <row r="383" ht="15.75" customHeight="1">
      <c r="E383" s="285"/>
    </row>
    <row r="384" ht="15.75" customHeight="1">
      <c r="E384" s="285"/>
    </row>
    <row r="385" ht="15.75" customHeight="1">
      <c r="E385" s="285"/>
    </row>
    <row r="386" ht="15.75" customHeight="1">
      <c r="E386" s="285"/>
    </row>
    <row r="387" ht="15.75" customHeight="1">
      <c r="E387" s="285"/>
    </row>
    <row r="388" ht="15.75" customHeight="1">
      <c r="E388" s="285"/>
    </row>
    <row r="389" ht="15.75" customHeight="1">
      <c r="E389" s="285"/>
    </row>
    <row r="390" ht="15.75" customHeight="1">
      <c r="E390" s="285"/>
    </row>
    <row r="391" ht="15.75" customHeight="1">
      <c r="E391" s="285"/>
    </row>
    <row r="392" ht="15.75" customHeight="1">
      <c r="E392" s="285"/>
    </row>
    <row r="393" ht="15.75" customHeight="1">
      <c r="E393" s="285"/>
    </row>
    <row r="394" ht="15.75" customHeight="1">
      <c r="E394" s="285"/>
    </row>
    <row r="395" ht="15.75" customHeight="1">
      <c r="E395" s="285"/>
    </row>
    <row r="396" ht="15.75" customHeight="1">
      <c r="E396" s="285"/>
    </row>
    <row r="397" ht="15.75" customHeight="1">
      <c r="E397" s="285"/>
    </row>
    <row r="398" ht="15.75" customHeight="1">
      <c r="E398" s="285"/>
    </row>
    <row r="399" ht="15.75" customHeight="1">
      <c r="E399" s="285"/>
    </row>
    <row r="400" ht="15.75" customHeight="1">
      <c r="E400" s="285"/>
    </row>
    <row r="401" ht="15.75" customHeight="1">
      <c r="E401" s="285"/>
    </row>
    <row r="402" ht="15.75" customHeight="1">
      <c r="E402" s="285"/>
    </row>
    <row r="403" ht="15.75" customHeight="1">
      <c r="E403" s="285"/>
    </row>
    <row r="404" ht="15.75" customHeight="1">
      <c r="E404" s="285"/>
    </row>
    <row r="405" ht="15.75" customHeight="1">
      <c r="E405" s="285"/>
    </row>
    <row r="406" ht="15.75" customHeight="1">
      <c r="E406" s="285"/>
    </row>
    <row r="407" ht="15.75" customHeight="1">
      <c r="E407" s="285"/>
    </row>
    <row r="408" ht="15.75" customHeight="1">
      <c r="E408" s="285"/>
    </row>
    <row r="409" ht="15.75" customHeight="1">
      <c r="E409" s="285"/>
    </row>
    <row r="410" ht="15.75" customHeight="1">
      <c r="E410" s="285"/>
    </row>
    <row r="411" ht="15.75" customHeight="1">
      <c r="E411" s="285"/>
    </row>
    <row r="412" ht="15.75" customHeight="1">
      <c r="E412" s="285"/>
    </row>
    <row r="413" ht="15.75" customHeight="1">
      <c r="E413" s="285"/>
    </row>
    <row r="414" ht="15.75" customHeight="1">
      <c r="E414" s="285"/>
    </row>
    <row r="415" ht="15.75" customHeight="1">
      <c r="E415" s="285"/>
    </row>
    <row r="416" ht="15.75" customHeight="1">
      <c r="E416" s="285"/>
    </row>
    <row r="417" ht="15.75" customHeight="1">
      <c r="E417" s="285"/>
    </row>
    <row r="418" ht="15.75" customHeight="1">
      <c r="E418" s="285"/>
    </row>
    <row r="419" ht="15.75" customHeight="1">
      <c r="E419" s="285"/>
    </row>
    <row r="420" ht="15.75" customHeight="1">
      <c r="E420" s="285"/>
    </row>
    <row r="421" ht="15.75" customHeight="1">
      <c r="E421" s="285"/>
    </row>
    <row r="422" ht="15.75" customHeight="1">
      <c r="E422" s="285"/>
    </row>
    <row r="423" ht="15.75" customHeight="1">
      <c r="E423" s="285"/>
    </row>
    <row r="424" ht="15.75" customHeight="1">
      <c r="E424" s="285"/>
    </row>
    <row r="425" ht="15.75" customHeight="1">
      <c r="E425" s="285"/>
    </row>
    <row r="426" ht="15.75" customHeight="1">
      <c r="E426" s="285"/>
    </row>
    <row r="427" ht="15.75" customHeight="1">
      <c r="E427" s="285"/>
    </row>
    <row r="428" ht="15.75" customHeight="1">
      <c r="E428" s="285"/>
    </row>
    <row r="429" ht="15.75" customHeight="1">
      <c r="E429" s="285"/>
    </row>
    <row r="430" ht="15.75" customHeight="1">
      <c r="E430" s="285"/>
    </row>
    <row r="431" ht="15.75" customHeight="1">
      <c r="E431" s="285"/>
    </row>
    <row r="432" ht="15.75" customHeight="1">
      <c r="E432" s="285"/>
    </row>
    <row r="433" ht="15.75" customHeight="1">
      <c r="E433" s="285"/>
    </row>
    <row r="434" ht="15.75" customHeight="1">
      <c r="E434" s="285"/>
    </row>
    <row r="435" ht="15.75" customHeight="1">
      <c r="E435" s="285"/>
    </row>
    <row r="436" ht="15.75" customHeight="1">
      <c r="E436" s="285"/>
    </row>
    <row r="437" ht="15.75" customHeight="1">
      <c r="E437" s="285"/>
    </row>
    <row r="438" ht="15.75" customHeight="1">
      <c r="E438" s="285"/>
    </row>
    <row r="439" ht="15.75" customHeight="1">
      <c r="E439" s="285"/>
    </row>
    <row r="440" ht="15.75" customHeight="1">
      <c r="E440" s="285"/>
    </row>
    <row r="441" ht="15.75" customHeight="1">
      <c r="E441" s="285"/>
    </row>
    <row r="442" ht="15.75" customHeight="1">
      <c r="E442" s="285"/>
    </row>
    <row r="443" ht="15.75" customHeight="1">
      <c r="E443" s="285"/>
    </row>
    <row r="444" ht="15.75" customHeight="1">
      <c r="E444" s="285"/>
    </row>
    <row r="445" ht="15.75" customHeight="1">
      <c r="E445" s="285"/>
    </row>
    <row r="446" ht="15.75" customHeight="1">
      <c r="E446" s="285"/>
    </row>
    <row r="447" ht="15.75" customHeight="1">
      <c r="E447" s="285"/>
    </row>
    <row r="448" ht="15.75" customHeight="1">
      <c r="E448" s="285"/>
    </row>
    <row r="449" ht="15.75" customHeight="1">
      <c r="E449" s="285"/>
    </row>
    <row r="450" ht="15.75" customHeight="1">
      <c r="E450" s="285"/>
    </row>
    <row r="451" ht="15.75" customHeight="1">
      <c r="E451" s="285"/>
    </row>
    <row r="452" ht="15.75" customHeight="1">
      <c r="E452" s="285"/>
    </row>
    <row r="453" ht="15.75" customHeight="1">
      <c r="E453" s="285"/>
    </row>
    <row r="454" ht="15.75" customHeight="1">
      <c r="E454" s="285"/>
    </row>
    <row r="455" ht="15.75" customHeight="1">
      <c r="E455" s="285"/>
    </row>
    <row r="456" ht="15.75" customHeight="1">
      <c r="E456" s="285"/>
    </row>
    <row r="457" ht="15.75" customHeight="1">
      <c r="E457" s="285"/>
    </row>
    <row r="458" ht="15.75" customHeight="1">
      <c r="E458" s="285"/>
    </row>
    <row r="459" ht="15.75" customHeight="1">
      <c r="E459" s="285"/>
    </row>
    <row r="460" ht="15.75" customHeight="1">
      <c r="E460" s="285"/>
    </row>
    <row r="461" ht="15.75" customHeight="1">
      <c r="E461" s="285"/>
    </row>
    <row r="462" ht="15.75" customHeight="1">
      <c r="E462" s="285"/>
    </row>
    <row r="463" ht="15.75" customHeight="1">
      <c r="E463" s="285"/>
    </row>
    <row r="464" ht="15.75" customHeight="1">
      <c r="E464" s="285"/>
    </row>
    <row r="465" ht="15.75" customHeight="1">
      <c r="E465" s="285"/>
    </row>
    <row r="466" ht="15.75" customHeight="1">
      <c r="E466" s="285"/>
    </row>
    <row r="467" ht="15.75" customHeight="1">
      <c r="E467" s="285"/>
    </row>
    <row r="468" ht="15.75" customHeight="1">
      <c r="E468" s="285"/>
    </row>
    <row r="469" ht="15.75" customHeight="1">
      <c r="E469" s="285"/>
    </row>
    <row r="470" ht="15.75" customHeight="1">
      <c r="E470" s="285"/>
    </row>
    <row r="471" ht="15.75" customHeight="1">
      <c r="E471" s="285"/>
    </row>
    <row r="472" ht="15.75" customHeight="1">
      <c r="E472" s="285"/>
    </row>
    <row r="473" ht="15.75" customHeight="1">
      <c r="E473" s="285"/>
    </row>
    <row r="474" ht="15.75" customHeight="1">
      <c r="E474" s="285"/>
    </row>
    <row r="475" ht="15.75" customHeight="1">
      <c r="E475" s="285"/>
    </row>
    <row r="476" ht="15.75" customHeight="1">
      <c r="E476" s="285"/>
    </row>
    <row r="477" ht="15.75" customHeight="1">
      <c r="E477" s="285"/>
    </row>
    <row r="478" ht="15.75" customHeight="1">
      <c r="E478" s="285"/>
    </row>
    <row r="479" ht="15.75" customHeight="1">
      <c r="E479" s="285"/>
    </row>
    <row r="480" ht="15.75" customHeight="1">
      <c r="E480" s="285"/>
    </row>
    <row r="481" ht="15.75" customHeight="1">
      <c r="E481" s="285"/>
    </row>
    <row r="482" ht="15.75" customHeight="1">
      <c r="E482" s="285"/>
    </row>
    <row r="483" ht="15.75" customHeight="1">
      <c r="E483" s="285"/>
    </row>
    <row r="484" ht="15.75" customHeight="1">
      <c r="E484" s="285"/>
    </row>
    <row r="485" ht="15.75" customHeight="1">
      <c r="E485" s="285"/>
    </row>
    <row r="486" ht="15.75" customHeight="1">
      <c r="E486" s="285"/>
    </row>
    <row r="487" ht="15.75" customHeight="1">
      <c r="E487" s="285"/>
    </row>
    <row r="488" ht="15.75" customHeight="1">
      <c r="E488" s="285"/>
    </row>
    <row r="489" ht="15.75" customHeight="1">
      <c r="E489" s="285"/>
    </row>
    <row r="490" ht="15.75" customHeight="1">
      <c r="E490" s="285"/>
    </row>
    <row r="491" ht="15.75" customHeight="1">
      <c r="E491" s="285"/>
    </row>
    <row r="492" ht="15.75" customHeight="1">
      <c r="E492" s="285"/>
    </row>
    <row r="493" ht="15.75" customHeight="1">
      <c r="E493" s="285"/>
    </row>
    <row r="494" ht="15.75" customHeight="1">
      <c r="E494" s="285"/>
    </row>
    <row r="495" ht="15.75" customHeight="1">
      <c r="E495" s="285"/>
    </row>
    <row r="496" ht="15.75" customHeight="1">
      <c r="E496" s="285"/>
    </row>
    <row r="497" ht="15.75" customHeight="1">
      <c r="E497" s="285"/>
    </row>
    <row r="498" ht="15.75" customHeight="1">
      <c r="E498" s="285"/>
    </row>
    <row r="499" ht="15.75" customHeight="1">
      <c r="E499" s="285"/>
    </row>
    <row r="500" ht="15.75" customHeight="1">
      <c r="E500" s="285"/>
    </row>
    <row r="501" ht="15.75" customHeight="1">
      <c r="E501" s="285"/>
    </row>
    <row r="502" ht="15.75" customHeight="1">
      <c r="E502" s="285"/>
    </row>
    <row r="503" ht="15.75" customHeight="1">
      <c r="E503" s="285"/>
    </row>
    <row r="504" ht="15.75" customHeight="1">
      <c r="E504" s="285"/>
    </row>
    <row r="505" ht="15.75" customHeight="1">
      <c r="E505" s="285"/>
    </row>
    <row r="506" ht="15.75" customHeight="1">
      <c r="E506" s="285"/>
    </row>
    <row r="507" ht="15.75" customHeight="1">
      <c r="E507" s="285"/>
    </row>
    <row r="508" ht="15.75" customHeight="1">
      <c r="E508" s="285"/>
    </row>
    <row r="509" ht="15.75" customHeight="1">
      <c r="E509" s="285"/>
    </row>
    <row r="510" ht="15.75" customHeight="1">
      <c r="E510" s="285"/>
    </row>
    <row r="511" ht="15.75" customHeight="1">
      <c r="E511" s="285"/>
    </row>
    <row r="512" ht="15.75" customHeight="1">
      <c r="E512" s="285"/>
    </row>
    <row r="513" ht="15.75" customHeight="1">
      <c r="E513" s="285"/>
    </row>
    <row r="514" ht="15.75" customHeight="1">
      <c r="E514" s="285"/>
    </row>
    <row r="515" ht="15.75" customHeight="1">
      <c r="E515" s="285"/>
    </row>
    <row r="516" ht="15.75" customHeight="1">
      <c r="E516" s="285"/>
    </row>
    <row r="517" ht="15.75" customHeight="1">
      <c r="E517" s="285"/>
    </row>
    <row r="518" ht="15.75" customHeight="1">
      <c r="E518" s="285"/>
    </row>
    <row r="519" ht="15.75" customHeight="1">
      <c r="E519" s="285"/>
    </row>
    <row r="520" ht="15.75" customHeight="1">
      <c r="E520" s="285"/>
    </row>
    <row r="521" ht="15.75" customHeight="1">
      <c r="E521" s="285"/>
    </row>
    <row r="522" ht="15.75" customHeight="1">
      <c r="E522" s="285"/>
    </row>
    <row r="523" ht="15.75" customHeight="1">
      <c r="E523" s="285"/>
    </row>
    <row r="524" ht="15.75" customHeight="1">
      <c r="E524" s="285"/>
    </row>
    <row r="525" ht="15.75" customHeight="1">
      <c r="E525" s="285"/>
    </row>
    <row r="526" ht="15.75" customHeight="1">
      <c r="E526" s="285"/>
    </row>
    <row r="527" ht="15.75" customHeight="1">
      <c r="E527" s="285"/>
    </row>
    <row r="528" ht="15.75" customHeight="1">
      <c r="E528" s="285"/>
    </row>
    <row r="529" ht="15.75" customHeight="1">
      <c r="E529" s="285"/>
    </row>
    <row r="530" ht="15.75" customHeight="1">
      <c r="E530" s="285"/>
    </row>
    <row r="531" ht="15.75" customHeight="1">
      <c r="E531" s="285"/>
    </row>
    <row r="532" ht="15.75" customHeight="1">
      <c r="E532" s="285"/>
    </row>
    <row r="533" ht="15.75" customHeight="1">
      <c r="E533" s="285"/>
    </row>
    <row r="534" ht="15.75" customHeight="1">
      <c r="E534" s="285"/>
    </row>
    <row r="535" ht="15.75" customHeight="1">
      <c r="E535" s="285"/>
    </row>
    <row r="536" ht="15.75" customHeight="1">
      <c r="E536" s="285"/>
    </row>
    <row r="537" ht="15.75" customHeight="1">
      <c r="E537" s="285"/>
    </row>
    <row r="538" ht="15.75" customHeight="1">
      <c r="E538" s="285"/>
    </row>
    <row r="539" ht="15.75" customHeight="1">
      <c r="E539" s="285"/>
    </row>
    <row r="540" ht="15.75" customHeight="1">
      <c r="E540" s="285"/>
    </row>
    <row r="541" ht="15.75" customHeight="1">
      <c r="E541" s="285"/>
    </row>
    <row r="542" ht="15.75" customHeight="1">
      <c r="E542" s="285"/>
    </row>
    <row r="543" ht="15.75" customHeight="1">
      <c r="E543" s="285"/>
    </row>
    <row r="544" ht="15.75" customHeight="1">
      <c r="E544" s="285"/>
    </row>
    <row r="545" ht="15.75" customHeight="1">
      <c r="E545" s="285"/>
    </row>
    <row r="546" ht="15.75" customHeight="1">
      <c r="E546" s="285"/>
    </row>
    <row r="547" ht="15.75" customHeight="1">
      <c r="E547" s="285"/>
    </row>
    <row r="548" ht="15.75" customHeight="1">
      <c r="E548" s="285"/>
    </row>
    <row r="549" ht="15.75" customHeight="1">
      <c r="E549" s="285"/>
    </row>
    <row r="550" ht="15.75" customHeight="1">
      <c r="E550" s="285"/>
    </row>
    <row r="551" ht="15.75" customHeight="1">
      <c r="E551" s="285"/>
    </row>
    <row r="552" ht="15.75" customHeight="1">
      <c r="E552" s="285"/>
    </row>
    <row r="553" ht="15.75" customHeight="1">
      <c r="E553" s="285"/>
    </row>
    <row r="554" ht="15.75" customHeight="1">
      <c r="E554" s="285"/>
    </row>
    <row r="555" ht="15.75" customHeight="1">
      <c r="E555" s="285"/>
    </row>
    <row r="556" ht="15.75" customHeight="1">
      <c r="E556" s="285"/>
    </row>
    <row r="557" ht="15.75" customHeight="1">
      <c r="E557" s="285"/>
    </row>
    <row r="558" ht="15.75" customHeight="1">
      <c r="E558" s="285"/>
    </row>
    <row r="559" ht="15.75" customHeight="1">
      <c r="E559" s="285"/>
    </row>
    <row r="560" ht="15.75" customHeight="1">
      <c r="E560" s="285"/>
    </row>
    <row r="561" ht="15.75" customHeight="1">
      <c r="E561" s="285"/>
    </row>
    <row r="562" ht="15.75" customHeight="1">
      <c r="E562" s="285"/>
    </row>
    <row r="563" ht="15.75" customHeight="1">
      <c r="E563" s="285"/>
    </row>
    <row r="564" ht="15.75" customHeight="1">
      <c r="E564" s="285"/>
    </row>
    <row r="565" ht="15.75" customHeight="1">
      <c r="E565" s="285"/>
    </row>
    <row r="566" ht="15.75" customHeight="1">
      <c r="E566" s="285"/>
    </row>
    <row r="567" ht="15.75" customHeight="1">
      <c r="E567" s="285"/>
    </row>
    <row r="568" ht="15.75" customHeight="1">
      <c r="E568" s="285"/>
    </row>
    <row r="569" ht="15.75" customHeight="1">
      <c r="E569" s="285"/>
    </row>
    <row r="570" ht="15.75" customHeight="1">
      <c r="E570" s="285"/>
    </row>
    <row r="571" ht="15.75" customHeight="1">
      <c r="E571" s="285"/>
    </row>
    <row r="572" ht="15.75" customHeight="1">
      <c r="E572" s="285"/>
    </row>
    <row r="573" ht="15.75" customHeight="1">
      <c r="E573" s="285"/>
    </row>
    <row r="574" ht="15.75" customHeight="1">
      <c r="E574" s="285"/>
    </row>
    <row r="575" ht="15.75" customHeight="1">
      <c r="E575" s="285"/>
    </row>
    <row r="576" ht="15.75" customHeight="1">
      <c r="E576" s="285"/>
    </row>
    <row r="577" ht="15.75" customHeight="1">
      <c r="E577" s="285"/>
    </row>
    <row r="578" ht="15.75" customHeight="1">
      <c r="E578" s="285"/>
    </row>
    <row r="579" ht="15.75" customHeight="1">
      <c r="E579" s="285"/>
    </row>
    <row r="580" ht="15.75" customHeight="1">
      <c r="E580" s="285"/>
    </row>
    <row r="581" ht="15.75" customHeight="1">
      <c r="E581" s="285"/>
    </row>
    <row r="582" ht="15.75" customHeight="1">
      <c r="E582" s="285"/>
    </row>
    <row r="583" ht="15.75" customHeight="1">
      <c r="E583" s="285"/>
    </row>
    <row r="584" ht="15.75" customHeight="1">
      <c r="E584" s="285"/>
    </row>
    <row r="585" ht="15.75" customHeight="1">
      <c r="E585" s="285"/>
    </row>
    <row r="586" ht="15.75" customHeight="1">
      <c r="E586" s="285"/>
    </row>
    <row r="587" ht="15.75" customHeight="1">
      <c r="E587" s="285"/>
    </row>
    <row r="588" ht="15.75" customHeight="1">
      <c r="E588" s="285"/>
    </row>
    <row r="589" ht="15.75" customHeight="1">
      <c r="E589" s="285"/>
    </row>
    <row r="590" ht="15.75" customHeight="1">
      <c r="E590" s="285"/>
    </row>
    <row r="591" ht="15.75" customHeight="1">
      <c r="E591" s="285"/>
    </row>
    <row r="592" ht="15.75" customHeight="1">
      <c r="E592" s="285"/>
    </row>
    <row r="593" ht="15.75" customHeight="1">
      <c r="E593" s="285"/>
    </row>
    <row r="594" ht="15.75" customHeight="1">
      <c r="E594" s="285"/>
    </row>
    <row r="595" ht="15.75" customHeight="1">
      <c r="E595" s="285"/>
    </row>
    <row r="596" ht="15.75" customHeight="1">
      <c r="E596" s="285"/>
    </row>
    <row r="597" ht="15.75" customHeight="1">
      <c r="E597" s="285"/>
    </row>
    <row r="598" ht="15.75" customHeight="1">
      <c r="E598" s="285"/>
    </row>
    <row r="599" ht="15.75" customHeight="1">
      <c r="E599" s="285"/>
    </row>
    <row r="600" ht="15.75" customHeight="1">
      <c r="E600" s="285"/>
    </row>
    <row r="601" ht="15.75" customHeight="1">
      <c r="E601" s="285"/>
    </row>
    <row r="602" ht="15.75" customHeight="1">
      <c r="E602" s="285"/>
    </row>
    <row r="603" ht="15.75" customHeight="1">
      <c r="E603" s="285"/>
    </row>
    <row r="604" ht="15.75" customHeight="1">
      <c r="E604" s="285"/>
    </row>
    <row r="605" ht="15.75" customHeight="1">
      <c r="E605" s="285"/>
    </row>
    <row r="606" ht="15.75" customHeight="1">
      <c r="E606" s="285"/>
    </row>
    <row r="607" ht="15.75" customHeight="1">
      <c r="E607" s="285"/>
    </row>
    <row r="608" ht="15.75" customHeight="1">
      <c r="E608" s="285"/>
    </row>
    <row r="609" ht="15.75" customHeight="1">
      <c r="E609" s="285"/>
    </row>
    <row r="610" ht="15.75" customHeight="1">
      <c r="E610" s="285"/>
    </row>
    <row r="611" ht="15.75" customHeight="1">
      <c r="E611" s="285"/>
    </row>
    <row r="612" ht="15.75" customHeight="1">
      <c r="E612" s="285"/>
    </row>
    <row r="613" ht="15.75" customHeight="1">
      <c r="E613" s="285"/>
    </row>
    <row r="614" ht="15.75" customHeight="1">
      <c r="E614" s="285"/>
    </row>
    <row r="615" ht="15.75" customHeight="1">
      <c r="E615" s="285"/>
    </row>
    <row r="616" ht="15.75" customHeight="1">
      <c r="E616" s="285"/>
    </row>
    <row r="617" ht="15.75" customHeight="1">
      <c r="E617" s="285"/>
    </row>
    <row r="618" ht="15.75" customHeight="1">
      <c r="E618" s="285"/>
    </row>
    <row r="619" ht="15.75" customHeight="1">
      <c r="E619" s="285"/>
    </row>
    <row r="620" ht="15.75" customHeight="1">
      <c r="E620" s="285"/>
    </row>
    <row r="621" ht="15.75" customHeight="1">
      <c r="E621" s="285"/>
    </row>
    <row r="622" ht="15.75" customHeight="1">
      <c r="E622" s="285"/>
    </row>
    <row r="623" ht="15.75" customHeight="1">
      <c r="E623" s="285"/>
    </row>
    <row r="624" ht="15.75" customHeight="1">
      <c r="E624" s="285"/>
    </row>
    <row r="625" ht="15.75" customHeight="1">
      <c r="E625" s="285"/>
    </row>
    <row r="626" ht="15.75" customHeight="1">
      <c r="E626" s="285"/>
    </row>
    <row r="627" ht="15.75" customHeight="1">
      <c r="E627" s="285"/>
    </row>
    <row r="628" ht="15.75" customHeight="1">
      <c r="E628" s="285"/>
    </row>
    <row r="629" ht="15.75" customHeight="1">
      <c r="E629" s="285"/>
    </row>
    <row r="630" ht="15.75" customHeight="1">
      <c r="E630" s="285"/>
    </row>
    <row r="631" ht="15.75" customHeight="1">
      <c r="E631" s="285"/>
    </row>
    <row r="632" ht="15.75" customHeight="1">
      <c r="E632" s="285"/>
    </row>
    <row r="633" ht="15.75" customHeight="1">
      <c r="E633" s="285"/>
    </row>
    <row r="634" ht="15.75" customHeight="1">
      <c r="E634" s="285"/>
    </row>
    <row r="635" ht="15.75" customHeight="1">
      <c r="E635" s="285"/>
    </row>
    <row r="636" ht="15.75" customHeight="1">
      <c r="E636" s="285"/>
    </row>
    <row r="637" ht="15.75" customHeight="1">
      <c r="E637" s="285"/>
    </row>
    <row r="638" ht="15.75" customHeight="1">
      <c r="E638" s="285"/>
    </row>
    <row r="639" ht="15.75" customHeight="1">
      <c r="E639" s="285"/>
    </row>
    <row r="640" ht="15.75" customHeight="1">
      <c r="E640" s="285"/>
    </row>
    <row r="641" ht="15.75" customHeight="1">
      <c r="E641" s="285"/>
    </row>
    <row r="642" ht="15.75" customHeight="1">
      <c r="E642" s="285"/>
    </row>
    <row r="643" ht="15.75" customHeight="1">
      <c r="E643" s="285"/>
    </row>
    <row r="644" ht="15.75" customHeight="1">
      <c r="E644" s="285"/>
    </row>
    <row r="645" ht="15.75" customHeight="1">
      <c r="E645" s="285"/>
    </row>
    <row r="646" ht="15.75" customHeight="1">
      <c r="E646" s="285"/>
    </row>
    <row r="647" ht="15.75" customHeight="1">
      <c r="E647" s="285"/>
    </row>
    <row r="648" ht="15.75" customHeight="1">
      <c r="E648" s="285"/>
    </row>
    <row r="649" ht="15.75" customHeight="1">
      <c r="E649" s="285"/>
    </row>
    <row r="650" ht="15.75" customHeight="1">
      <c r="E650" s="285"/>
    </row>
    <row r="651" ht="15.75" customHeight="1">
      <c r="E651" s="285"/>
    </row>
    <row r="652" ht="15.75" customHeight="1">
      <c r="E652" s="285"/>
    </row>
    <row r="653" ht="15.75" customHeight="1">
      <c r="E653" s="285"/>
    </row>
    <row r="654" ht="15.75" customHeight="1">
      <c r="E654" s="285"/>
    </row>
    <row r="655" ht="15.75" customHeight="1">
      <c r="E655" s="285"/>
    </row>
    <row r="656" ht="15.75" customHeight="1">
      <c r="E656" s="285"/>
    </row>
    <row r="657" ht="15.75" customHeight="1">
      <c r="E657" s="285"/>
    </row>
    <row r="658" ht="15.75" customHeight="1">
      <c r="E658" s="285"/>
    </row>
    <row r="659" ht="15.75" customHeight="1">
      <c r="E659" s="285"/>
    </row>
    <row r="660" ht="15.75" customHeight="1">
      <c r="E660" s="285"/>
    </row>
    <row r="661" ht="15.75" customHeight="1">
      <c r="E661" s="285"/>
    </row>
    <row r="662" ht="15.75" customHeight="1">
      <c r="E662" s="285"/>
    </row>
    <row r="663" ht="15.75" customHeight="1">
      <c r="E663" s="285"/>
    </row>
    <row r="664" ht="15.75" customHeight="1">
      <c r="E664" s="285"/>
    </row>
    <row r="665" ht="15.75" customHeight="1">
      <c r="E665" s="285"/>
    </row>
    <row r="666" ht="15.75" customHeight="1">
      <c r="E666" s="285"/>
    </row>
    <row r="667" ht="15.75" customHeight="1">
      <c r="E667" s="285"/>
    </row>
    <row r="668" ht="15.75" customHeight="1">
      <c r="E668" s="285"/>
    </row>
    <row r="669" ht="15.75" customHeight="1">
      <c r="E669" s="285"/>
    </row>
    <row r="670" ht="15.75" customHeight="1">
      <c r="E670" s="285"/>
    </row>
    <row r="671" ht="15.75" customHeight="1">
      <c r="E671" s="285"/>
    </row>
    <row r="672" ht="15.75" customHeight="1">
      <c r="E672" s="285"/>
    </row>
    <row r="673" ht="15.75" customHeight="1">
      <c r="E673" s="285"/>
    </row>
    <row r="674" ht="15.75" customHeight="1">
      <c r="E674" s="285"/>
    </row>
    <row r="675" ht="15.75" customHeight="1">
      <c r="E675" s="285"/>
    </row>
    <row r="676" ht="15.75" customHeight="1">
      <c r="E676" s="285"/>
    </row>
    <row r="677" ht="15.75" customHeight="1">
      <c r="E677" s="285"/>
    </row>
    <row r="678" ht="15.75" customHeight="1">
      <c r="E678" s="285"/>
    </row>
    <row r="679" ht="15.75" customHeight="1">
      <c r="E679" s="285"/>
    </row>
    <row r="680" ht="15.75" customHeight="1">
      <c r="E680" s="285"/>
    </row>
    <row r="681" ht="15.75" customHeight="1">
      <c r="E681" s="285"/>
    </row>
    <row r="682" ht="15.75" customHeight="1">
      <c r="E682" s="285"/>
    </row>
    <row r="683" ht="15.75" customHeight="1">
      <c r="E683" s="285"/>
    </row>
    <row r="684" ht="15.75" customHeight="1">
      <c r="E684" s="285"/>
    </row>
    <row r="685" ht="15.75" customHeight="1">
      <c r="E685" s="285"/>
    </row>
    <row r="686" ht="15.75" customHeight="1">
      <c r="E686" s="285"/>
    </row>
    <row r="687" ht="15.75" customHeight="1">
      <c r="E687" s="285"/>
    </row>
    <row r="688" ht="15.75" customHeight="1">
      <c r="E688" s="285"/>
    </row>
    <row r="689" ht="15.75" customHeight="1">
      <c r="E689" s="285"/>
    </row>
    <row r="690" ht="15.75" customHeight="1">
      <c r="E690" s="285"/>
    </row>
    <row r="691" ht="15.75" customHeight="1">
      <c r="E691" s="285"/>
    </row>
    <row r="692" ht="15.75" customHeight="1">
      <c r="E692" s="285"/>
    </row>
    <row r="693" ht="15.75" customHeight="1">
      <c r="E693" s="285"/>
    </row>
    <row r="694" ht="15.75" customHeight="1">
      <c r="E694" s="285"/>
    </row>
    <row r="695" ht="15.75" customHeight="1">
      <c r="E695" s="285"/>
    </row>
    <row r="696" ht="15.75" customHeight="1">
      <c r="E696" s="285"/>
    </row>
    <row r="697" ht="15.75" customHeight="1">
      <c r="E697" s="285"/>
    </row>
    <row r="698" ht="15.75" customHeight="1">
      <c r="E698" s="285"/>
    </row>
    <row r="699" ht="15.75" customHeight="1">
      <c r="E699" s="285"/>
    </row>
    <row r="700" ht="15.75" customHeight="1">
      <c r="E700" s="285"/>
    </row>
    <row r="701" ht="15.75" customHeight="1">
      <c r="E701" s="285"/>
    </row>
    <row r="702" ht="15.75" customHeight="1">
      <c r="E702" s="285"/>
    </row>
    <row r="703" ht="15.75" customHeight="1">
      <c r="E703" s="285"/>
    </row>
    <row r="704" ht="15.75" customHeight="1">
      <c r="E704" s="285"/>
    </row>
    <row r="705" ht="15.75" customHeight="1">
      <c r="E705" s="285"/>
    </row>
    <row r="706" ht="15.75" customHeight="1">
      <c r="E706" s="285"/>
    </row>
    <row r="707" ht="15.75" customHeight="1">
      <c r="E707" s="285"/>
    </row>
    <row r="708" ht="15.75" customHeight="1">
      <c r="E708" s="285"/>
    </row>
    <row r="709" ht="15.75" customHeight="1">
      <c r="E709" s="285"/>
    </row>
    <row r="710" ht="15.75" customHeight="1">
      <c r="E710" s="285"/>
    </row>
    <row r="711" ht="15.75" customHeight="1">
      <c r="E711" s="285"/>
    </row>
    <row r="712" ht="15.75" customHeight="1">
      <c r="E712" s="285"/>
    </row>
    <row r="713" ht="15.75" customHeight="1">
      <c r="E713" s="285"/>
    </row>
    <row r="714" ht="15.75" customHeight="1">
      <c r="E714" s="285"/>
    </row>
    <row r="715" ht="15.75" customHeight="1">
      <c r="E715" s="285"/>
    </row>
    <row r="716" ht="15.75" customHeight="1">
      <c r="E716" s="285"/>
    </row>
    <row r="717" ht="15.75" customHeight="1">
      <c r="E717" s="285"/>
    </row>
    <row r="718" ht="15.75" customHeight="1">
      <c r="E718" s="285"/>
    </row>
    <row r="719" ht="15.75" customHeight="1">
      <c r="E719" s="285"/>
    </row>
    <row r="720" ht="15.75" customHeight="1">
      <c r="E720" s="285"/>
    </row>
    <row r="721" ht="15.75" customHeight="1">
      <c r="E721" s="285"/>
    </row>
    <row r="722" ht="15.75" customHeight="1">
      <c r="E722" s="285"/>
    </row>
    <row r="723" ht="15.75" customHeight="1">
      <c r="E723" s="285"/>
    </row>
    <row r="724" ht="15.75" customHeight="1">
      <c r="E724" s="285"/>
    </row>
    <row r="725" ht="15.75" customHeight="1">
      <c r="E725" s="285"/>
    </row>
    <row r="726" ht="15.75" customHeight="1">
      <c r="E726" s="285"/>
    </row>
    <row r="727" ht="15.75" customHeight="1">
      <c r="E727" s="285"/>
    </row>
    <row r="728" ht="15.75" customHeight="1">
      <c r="E728" s="285"/>
    </row>
    <row r="729" ht="15.75" customHeight="1">
      <c r="E729" s="285"/>
    </row>
    <row r="730" ht="15.75" customHeight="1">
      <c r="E730" s="285"/>
    </row>
    <row r="731" ht="15.75" customHeight="1">
      <c r="E731" s="285"/>
    </row>
    <row r="732" ht="15.75" customHeight="1">
      <c r="E732" s="285"/>
    </row>
    <row r="733" ht="15.75" customHeight="1">
      <c r="E733" s="285"/>
    </row>
    <row r="734" ht="15.75" customHeight="1">
      <c r="E734" s="285"/>
    </row>
    <row r="735" ht="15.75" customHeight="1">
      <c r="E735" s="285"/>
    </row>
    <row r="736" ht="15.75" customHeight="1">
      <c r="E736" s="285"/>
    </row>
    <row r="737" ht="15.75" customHeight="1">
      <c r="E737" s="285"/>
    </row>
    <row r="738" ht="15.75" customHeight="1">
      <c r="E738" s="285"/>
    </row>
    <row r="739" ht="15.75" customHeight="1">
      <c r="E739" s="285"/>
    </row>
    <row r="740" ht="15.75" customHeight="1">
      <c r="E740" s="285"/>
    </row>
    <row r="741" ht="15.75" customHeight="1">
      <c r="E741" s="285"/>
    </row>
    <row r="742" ht="15.75" customHeight="1">
      <c r="E742" s="285"/>
    </row>
    <row r="743" ht="15.75" customHeight="1">
      <c r="E743" s="285"/>
    </row>
    <row r="744" ht="15.75" customHeight="1">
      <c r="E744" s="285"/>
    </row>
    <row r="745" ht="15.75" customHeight="1">
      <c r="E745" s="285"/>
    </row>
    <row r="746" ht="15.75" customHeight="1">
      <c r="E746" s="285"/>
    </row>
    <row r="747" ht="15.75" customHeight="1">
      <c r="E747" s="285"/>
    </row>
    <row r="748" ht="15.75" customHeight="1">
      <c r="E748" s="285"/>
    </row>
    <row r="749" ht="15.75" customHeight="1">
      <c r="E749" s="285"/>
    </row>
    <row r="750" ht="15.75" customHeight="1">
      <c r="E750" s="285"/>
    </row>
    <row r="751" ht="15.75" customHeight="1">
      <c r="E751" s="285"/>
    </row>
    <row r="752" ht="15.75" customHeight="1">
      <c r="E752" s="285"/>
    </row>
    <row r="753" ht="15.75" customHeight="1">
      <c r="E753" s="285"/>
    </row>
    <row r="754" ht="15.75" customHeight="1">
      <c r="E754" s="285"/>
    </row>
    <row r="755" ht="15.75" customHeight="1">
      <c r="E755" s="285"/>
    </row>
    <row r="756" ht="15.75" customHeight="1">
      <c r="E756" s="285"/>
    </row>
    <row r="757" ht="15.75" customHeight="1">
      <c r="E757" s="285"/>
    </row>
    <row r="758" ht="15.75" customHeight="1">
      <c r="E758" s="285"/>
    </row>
    <row r="759" ht="15.75" customHeight="1">
      <c r="E759" s="285"/>
    </row>
    <row r="760" ht="15.75" customHeight="1">
      <c r="E760" s="285"/>
    </row>
    <row r="761" ht="15.75" customHeight="1">
      <c r="E761" s="285"/>
    </row>
    <row r="762" ht="15.75" customHeight="1">
      <c r="E762" s="285"/>
    </row>
    <row r="763" ht="15.75" customHeight="1">
      <c r="E763" s="285"/>
    </row>
    <row r="764" ht="15.75" customHeight="1">
      <c r="E764" s="285"/>
    </row>
    <row r="765" ht="15.75" customHeight="1">
      <c r="E765" s="285"/>
    </row>
    <row r="766" ht="15.75" customHeight="1">
      <c r="E766" s="285"/>
    </row>
    <row r="767" ht="15.75" customHeight="1">
      <c r="E767" s="285"/>
    </row>
    <row r="768" ht="15.75" customHeight="1">
      <c r="E768" s="285"/>
    </row>
    <row r="769" ht="15.75" customHeight="1">
      <c r="E769" s="285"/>
    </row>
    <row r="770" ht="15.75" customHeight="1">
      <c r="E770" s="285"/>
    </row>
    <row r="771" ht="15.75" customHeight="1">
      <c r="E771" s="285"/>
    </row>
    <row r="772" ht="15.75" customHeight="1">
      <c r="E772" s="285"/>
    </row>
    <row r="773" ht="15.75" customHeight="1">
      <c r="E773" s="285"/>
    </row>
    <row r="774" ht="15.75" customHeight="1">
      <c r="E774" s="285"/>
    </row>
    <row r="775" ht="15.75" customHeight="1">
      <c r="E775" s="285"/>
    </row>
    <row r="776" ht="15.75" customHeight="1">
      <c r="E776" s="285"/>
    </row>
    <row r="777" ht="15.75" customHeight="1">
      <c r="E777" s="285"/>
    </row>
    <row r="778" ht="15.75" customHeight="1">
      <c r="E778" s="285"/>
    </row>
    <row r="779" ht="15.75" customHeight="1">
      <c r="E779" s="285"/>
    </row>
    <row r="780" ht="15.75" customHeight="1">
      <c r="E780" s="285"/>
    </row>
    <row r="781" ht="15.75" customHeight="1">
      <c r="E781" s="285"/>
    </row>
    <row r="782" ht="15.75" customHeight="1">
      <c r="E782" s="285"/>
    </row>
    <row r="783" ht="15.75" customHeight="1">
      <c r="E783" s="285"/>
    </row>
    <row r="784" ht="15.75" customHeight="1">
      <c r="E784" s="285"/>
    </row>
    <row r="785" ht="15.75" customHeight="1">
      <c r="E785" s="285"/>
    </row>
    <row r="786" ht="15.75" customHeight="1">
      <c r="E786" s="285"/>
    </row>
    <row r="787" ht="15.75" customHeight="1">
      <c r="E787" s="285"/>
    </row>
    <row r="788" ht="15.75" customHeight="1">
      <c r="E788" s="285"/>
    </row>
    <row r="789" ht="15.75" customHeight="1">
      <c r="E789" s="285"/>
    </row>
    <row r="790" ht="15.75" customHeight="1">
      <c r="E790" s="285"/>
    </row>
    <row r="791" ht="15.75" customHeight="1">
      <c r="E791" s="285"/>
    </row>
    <row r="792" ht="15.75" customHeight="1">
      <c r="E792" s="285"/>
    </row>
    <row r="793" ht="15.75" customHeight="1">
      <c r="E793" s="285"/>
    </row>
    <row r="794" ht="15.75" customHeight="1">
      <c r="E794" s="285"/>
    </row>
    <row r="795" ht="15.75" customHeight="1">
      <c r="E795" s="285"/>
    </row>
    <row r="796" ht="15.75" customHeight="1">
      <c r="E796" s="285"/>
    </row>
    <row r="797" ht="15.75" customHeight="1">
      <c r="E797" s="285"/>
    </row>
    <row r="798" ht="15.75" customHeight="1">
      <c r="E798" s="285"/>
    </row>
    <row r="799" ht="15.75" customHeight="1">
      <c r="E799" s="285"/>
    </row>
    <row r="800" ht="15.75" customHeight="1">
      <c r="E800" s="285"/>
    </row>
    <row r="801" ht="15.75" customHeight="1">
      <c r="E801" s="285"/>
    </row>
    <row r="802" ht="15.75" customHeight="1">
      <c r="E802" s="285"/>
    </row>
    <row r="803" ht="15.75" customHeight="1">
      <c r="E803" s="285"/>
    </row>
    <row r="804" ht="15.75" customHeight="1">
      <c r="E804" s="285"/>
    </row>
    <row r="805" ht="15.75" customHeight="1">
      <c r="E805" s="285"/>
    </row>
    <row r="806" ht="15.75" customHeight="1">
      <c r="E806" s="285"/>
    </row>
    <row r="807" ht="15.75" customHeight="1">
      <c r="E807" s="285"/>
    </row>
    <row r="808" ht="15.75" customHeight="1">
      <c r="E808" s="285"/>
    </row>
    <row r="809" ht="15.75" customHeight="1">
      <c r="E809" s="285"/>
    </row>
    <row r="810" ht="15.75" customHeight="1">
      <c r="E810" s="285"/>
    </row>
    <row r="811" ht="15.75" customHeight="1">
      <c r="E811" s="285"/>
    </row>
    <row r="812" ht="15.75" customHeight="1">
      <c r="E812" s="285"/>
    </row>
    <row r="813" ht="15.75" customHeight="1">
      <c r="E813" s="285"/>
    </row>
    <row r="814" ht="15.75" customHeight="1">
      <c r="E814" s="285"/>
    </row>
    <row r="815" ht="15.75" customHeight="1">
      <c r="E815" s="285"/>
    </row>
    <row r="816" ht="15.75" customHeight="1">
      <c r="E816" s="285"/>
    </row>
    <row r="817" ht="15.75" customHeight="1">
      <c r="E817" s="285"/>
    </row>
    <row r="818" ht="15.75" customHeight="1">
      <c r="E818" s="285"/>
    </row>
    <row r="819" ht="15.75" customHeight="1">
      <c r="E819" s="285"/>
    </row>
    <row r="820" ht="15.75" customHeight="1">
      <c r="E820" s="285"/>
    </row>
    <row r="821" ht="15.75" customHeight="1">
      <c r="E821" s="285"/>
    </row>
    <row r="822" ht="15.75" customHeight="1">
      <c r="E822" s="285"/>
    </row>
    <row r="823" ht="15.75" customHeight="1">
      <c r="E823" s="285"/>
    </row>
    <row r="824" ht="15.75" customHeight="1">
      <c r="E824" s="285"/>
    </row>
    <row r="825" ht="15.75" customHeight="1">
      <c r="E825" s="285"/>
    </row>
    <row r="826" ht="15.75" customHeight="1">
      <c r="E826" s="285"/>
    </row>
    <row r="827" ht="15.75" customHeight="1">
      <c r="E827" s="285"/>
    </row>
    <row r="828" ht="15.75" customHeight="1">
      <c r="E828" s="285"/>
    </row>
    <row r="829" ht="15.75" customHeight="1">
      <c r="E829" s="285"/>
    </row>
    <row r="830" ht="15.75" customHeight="1">
      <c r="E830" s="285"/>
    </row>
    <row r="831" ht="15.75" customHeight="1">
      <c r="E831" s="285"/>
    </row>
    <row r="832" ht="15.75" customHeight="1">
      <c r="E832" s="285"/>
    </row>
    <row r="833" ht="15.75" customHeight="1">
      <c r="E833" s="285"/>
    </row>
    <row r="834" ht="15.75" customHeight="1">
      <c r="E834" s="285"/>
    </row>
    <row r="835" ht="15.75" customHeight="1">
      <c r="E835" s="285"/>
    </row>
    <row r="836" ht="15.75" customHeight="1">
      <c r="E836" s="285"/>
    </row>
    <row r="837" ht="15.75" customHeight="1">
      <c r="E837" s="285"/>
    </row>
    <row r="838" ht="15.75" customHeight="1">
      <c r="E838" s="285"/>
    </row>
    <row r="839" ht="15.75" customHeight="1">
      <c r="E839" s="285"/>
    </row>
    <row r="840" ht="15.75" customHeight="1">
      <c r="E840" s="285"/>
    </row>
    <row r="841" ht="15.75" customHeight="1">
      <c r="E841" s="285"/>
    </row>
    <row r="842" ht="15.75" customHeight="1">
      <c r="E842" s="285"/>
    </row>
    <row r="843" ht="15.75" customHeight="1">
      <c r="E843" s="285"/>
    </row>
    <row r="844" ht="15.75" customHeight="1">
      <c r="E844" s="285"/>
    </row>
    <row r="845" ht="15.75" customHeight="1">
      <c r="E845" s="285"/>
    </row>
    <row r="846" ht="15.75" customHeight="1">
      <c r="E846" s="285"/>
    </row>
    <row r="847" ht="15.75" customHeight="1">
      <c r="E847" s="285"/>
    </row>
    <row r="848" ht="15.75" customHeight="1">
      <c r="E848" s="285"/>
    </row>
    <row r="849" ht="15.75" customHeight="1">
      <c r="E849" s="285"/>
    </row>
    <row r="850" ht="15.75" customHeight="1">
      <c r="E850" s="285"/>
    </row>
    <row r="851" ht="15.75" customHeight="1">
      <c r="E851" s="285"/>
    </row>
    <row r="852" ht="15.75" customHeight="1">
      <c r="E852" s="285"/>
    </row>
    <row r="853" ht="15.75" customHeight="1">
      <c r="E853" s="285"/>
    </row>
    <row r="854" ht="15.75" customHeight="1">
      <c r="E854" s="285"/>
    </row>
    <row r="855" ht="15.75" customHeight="1">
      <c r="E855" s="285"/>
    </row>
    <row r="856" ht="15.75" customHeight="1">
      <c r="E856" s="285"/>
    </row>
    <row r="857" ht="15.75" customHeight="1">
      <c r="E857" s="285"/>
    </row>
    <row r="858" ht="15.75" customHeight="1">
      <c r="E858" s="285"/>
    </row>
    <row r="859" ht="15.75" customHeight="1">
      <c r="E859" s="285"/>
    </row>
    <row r="860" ht="15.75" customHeight="1">
      <c r="E860" s="285"/>
    </row>
    <row r="861" ht="15.75" customHeight="1">
      <c r="E861" s="285"/>
    </row>
    <row r="862" ht="15.75" customHeight="1">
      <c r="E862" s="285"/>
    </row>
    <row r="863" ht="15.75" customHeight="1">
      <c r="E863" s="285"/>
    </row>
    <row r="864" ht="15.75" customHeight="1">
      <c r="E864" s="285"/>
    </row>
    <row r="865" ht="15.75" customHeight="1">
      <c r="E865" s="285"/>
    </row>
    <row r="866" ht="15.75" customHeight="1">
      <c r="E866" s="285"/>
    </row>
    <row r="867" ht="15.75" customHeight="1">
      <c r="E867" s="285"/>
    </row>
    <row r="868" ht="15.75" customHeight="1">
      <c r="E868" s="285"/>
    </row>
    <row r="869" ht="15.75" customHeight="1">
      <c r="E869" s="285"/>
    </row>
    <row r="870" ht="15.75" customHeight="1">
      <c r="E870" s="285"/>
    </row>
    <row r="871" ht="15.75" customHeight="1">
      <c r="E871" s="285"/>
    </row>
    <row r="872" ht="15.75" customHeight="1">
      <c r="E872" s="285"/>
    </row>
    <row r="873" ht="15.75" customHeight="1">
      <c r="E873" s="285"/>
    </row>
    <row r="874" ht="15.75" customHeight="1">
      <c r="E874" s="285"/>
    </row>
    <row r="875" ht="15.75" customHeight="1">
      <c r="E875" s="285"/>
    </row>
    <row r="876" ht="15.75" customHeight="1">
      <c r="E876" s="285"/>
    </row>
    <row r="877" ht="15.75" customHeight="1">
      <c r="E877" s="285"/>
    </row>
    <row r="878" ht="15.75" customHeight="1">
      <c r="E878" s="285"/>
    </row>
    <row r="879" ht="15.75" customHeight="1">
      <c r="E879" s="285"/>
    </row>
    <row r="880" ht="15.75" customHeight="1">
      <c r="E880" s="285"/>
    </row>
    <row r="881" ht="15.75" customHeight="1">
      <c r="E881" s="285"/>
    </row>
    <row r="882" ht="15.75" customHeight="1">
      <c r="E882" s="285"/>
    </row>
    <row r="883" ht="15.75" customHeight="1">
      <c r="E883" s="285"/>
    </row>
    <row r="884" ht="15.75" customHeight="1">
      <c r="E884" s="285"/>
    </row>
    <row r="885" ht="15.75" customHeight="1">
      <c r="E885" s="285"/>
    </row>
    <row r="886" ht="15.75" customHeight="1">
      <c r="E886" s="285"/>
    </row>
    <row r="887" ht="15.75" customHeight="1">
      <c r="E887" s="285"/>
    </row>
    <row r="888" ht="15.75" customHeight="1">
      <c r="E888" s="285"/>
    </row>
    <row r="889" ht="15.75" customHeight="1">
      <c r="E889" s="285"/>
    </row>
    <row r="890" ht="15.75" customHeight="1">
      <c r="E890" s="285"/>
    </row>
    <row r="891" ht="15.75" customHeight="1">
      <c r="E891" s="285"/>
    </row>
    <row r="892" ht="15.75" customHeight="1">
      <c r="E892" s="285"/>
    </row>
    <row r="893" ht="15.75" customHeight="1">
      <c r="E893" s="285"/>
    </row>
    <row r="894" ht="15.75" customHeight="1">
      <c r="E894" s="285"/>
    </row>
    <row r="895" ht="15.75" customHeight="1">
      <c r="E895" s="285"/>
    </row>
    <row r="896" ht="15.75" customHeight="1">
      <c r="E896" s="285"/>
    </row>
    <row r="897" ht="15.75" customHeight="1">
      <c r="E897" s="285"/>
    </row>
    <row r="898" ht="15.75" customHeight="1">
      <c r="E898" s="285"/>
    </row>
    <row r="899" ht="15.75" customHeight="1">
      <c r="E899" s="285"/>
    </row>
    <row r="900" ht="15.75" customHeight="1">
      <c r="E900" s="285"/>
    </row>
    <row r="901" ht="15.75" customHeight="1">
      <c r="E901" s="285"/>
    </row>
    <row r="902" ht="15.75" customHeight="1">
      <c r="E902" s="285"/>
    </row>
    <row r="903" ht="15.75" customHeight="1">
      <c r="E903" s="285"/>
    </row>
    <row r="904" ht="15.75" customHeight="1">
      <c r="E904" s="285"/>
    </row>
    <row r="905" ht="15.75" customHeight="1">
      <c r="E905" s="285"/>
    </row>
    <row r="906" ht="15.75" customHeight="1">
      <c r="E906" s="285"/>
    </row>
    <row r="907" ht="15.75" customHeight="1">
      <c r="E907" s="285"/>
    </row>
    <row r="908" ht="15.75" customHeight="1">
      <c r="E908" s="285"/>
    </row>
    <row r="909" ht="15.75" customHeight="1">
      <c r="E909" s="285"/>
    </row>
    <row r="910" ht="15.75" customHeight="1">
      <c r="E910" s="285"/>
    </row>
    <row r="911" ht="15.75" customHeight="1">
      <c r="E911" s="285"/>
    </row>
    <row r="912" ht="15.75" customHeight="1">
      <c r="E912" s="285"/>
    </row>
    <row r="913" ht="15.75" customHeight="1">
      <c r="E913" s="285"/>
    </row>
    <row r="914" ht="15.75" customHeight="1">
      <c r="E914" s="285"/>
    </row>
    <row r="915" ht="15.75" customHeight="1">
      <c r="E915" s="285"/>
    </row>
    <row r="916" ht="15.75" customHeight="1">
      <c r="E916" s="285"/>
    </row>
    <row r="917" ht="15.75" customHeight="1">
      <c r="E917" s="285"/>
    </row>
    <row r="918" ht="15.75" customHeight="1">
      <c r="E918" s="285"/>
    </row>
    <row r="919" ht="15.75" customHeight="1">
      <c r="E919" s="285"/>
    </row>
    <row r="920" ht="15.75" customHeight="1">
      <c r="E920" s="285"/>
    </row>
    <row r="921" ht="15.75" customHeight="1">
      <c r="E921" s="285"/>
    </row>
    <row r="922" ht="15.75" customHeight="1">
      <c r="E922" s="285"/>
    </row>
    <row r="923" ht="15.75" customHeight="1">
      <c r="E923" s="285"/>
    </row>
    <row r="924" ht="15.75" customHeight="1">
      <c r="E924" s="285"/>
    </row>
    <row r="925" ht="15.75" customHeight="1">
      <c r="E925" s="285"/>
    </row>
    <row r="926" ht="15.75" customHeight="1">
      <c r="E926" s="285"/>
    </row>
    <row r="927" ht="15.75" customHeight="1">
      <c r="E927" s="285"/>
    </row>
    <row r="928" ht="15.75" customHeight="1">
      <c r="E928" s="285"/>
    </row>
    <row r="929" ht="15.75" customHeight="1">
      <c r="E929" s="285"/>
    </row>
    <row r="930" ht="15.75" customHeight="1">
      <c r="E930" s="285"/>
    </row>
    <row r="931" ht="15.75" customHeight="1">
      <c r="E931" s="285"/>
    </row>
    <row r="932" ht="15.75" customHeight="1">
      <c r="E932" s="285"/>
    </row>
    <row r="933" ht="15.75" customHeight="1">
      <c r="E933" s="285"/>
    </row>
    <row r="934" ht="15.75" customHeight="1">
      <c r="E934" s="285"/>
    </row>
    <row r="935" ht="15.75" customHeight="1">
      <c r="E935" s="285"/>
    </row>
    <row r="936" ht="15.75" customHeight="1">
      <c r="E936" s="285"/>
    </row>
    <row r="937" ht="15.75" customHeight="1">
      <c r="E937" s="285"/>
    </row>
    <row r="938" ht="15.75" customHeight="1">
      <c r="E938" s="285"/>
    </row>
    <row r="939" ht="15.75" customHeight="1">
      <c r="E939" s="285"/>
    </row>
    <row r="940" ht="15.75" customHeight="1">
      <c r="E940" s="285"/>
    </row>
    <row r="941" ht="15.75" customHeight="1">
      <c r="E941" s="285"/>
    </row>
    <row r="942" ht="15.75" customHeight="1">
      <c r="E942" s="285"/>
    </row>
    <row r="943" ht="15.75" customHeight="1">
      <c r="E943" s="285"/>
    </row>
    <row r="944" ht="15.75" customHeight="1">
      <c r="E944" s="285"/>
    </row>
    <row r="945" ht="15.75" customHeight="1">
      <c r="E945" s="285"/>
    </row>
    <row r="946" ht="15.75" customHeight="1">
      <c r="E946" s="285"/>
    </row>
    <row r="947" ht="15.75" customHeight="1">
      <c r="E947" s="285"/>
    </row>
    <row r="948" ht="15.75" customHeight="1">
      <c r="E948" s="285"/>
    </row>
    <row r="949" ht="15.75" customHeight="1">
      <c r="E949" s="285"/>
    </row>
    <row r="950" ht="15.75" customHeight="1">
      <c r="E950" s="285"/>
    </row>
    <row r="951" ht="15.75" customHeight="1">
      <c r="E951" s="285"/>
    </row>
    <row r="952" ht="15.75" customHeight="1">
      <c r="E952" s="285"/>
    </row>
    <row r="953" ht="15.75" customHeight="1">
      <c r="E953" s="285"/>
    </row>
    <row r="954" ht="15.75" customHeight="1">
      <c r="E954" s="285"/>
    </row>
    <row r="955" ht="15.75" customHeight="1">
      <c r="E955" s="285"/>
    </row>
    <row r="956" ht="15.75" customHeight="1">
      <c r="E956" s="285"/>
    </row>
    <row r="957" ht="15.75" customHeight="1">
      <c r="E957" s="285"/>
    </row>
    <row r="958" ht="15.75" customHeight="1">
      <c r="E958" s="285"/>
    </row>
    <row r="959" ht="15.75" customHeight="1">
      <c r="E959" s="285"/>
    </row>
    <row r="960" ht="15.75" customHeight="1">
      <c r="E960" s="285"/>
    </row>
    <row r="961" ht="15.75" customHeight="1">
      <c r="E961" s="285"/>
    </row>
    <row r="962" ht="15.75" customHeight="1">
      <c r="E962" s="285"/>
    </row>
    <row r="963" ht="15.75" customHeight="1">
      <c r="E963" s="285"/>
    </row>
    <row r="964" ht="15.75" customHeight="1">
      <c r="E964" s="285"/>
    </row>
    <row r="965" ht="15.75" customHeight="1">
      <c r="E965" s="285"/>
    </row>
    <row r="966" ht="15.75" customHeight="1">
      <c r="E966" s="285"/>
    </row>
    <row r="967" ht="15.75" customHeight="1">
      <c r="E967" s="285"/>
    </row>
    <row r="968" ht="15.75" customHeight="1">
      <c r="E968" s="285"/>
    </row>
    <row r="969" ht="15.75" customHeight="1">
      <c r="E969" s="285"/>
    </row>
    <row r="970" ht="15.75" customHeight="1">
      <c r="E970" s="285"/>
    </row>
    <row r="971" ht="15.75" customHeight="1">
      <c r="E971" s="285"/>
    </row>
    <row r="972" ht="15.75" customHeight="1">
      <c r="E972" s="285"/>
    </row>
    <row r="973" ht="15.75" customHeight="1">
      <c r="E973" s="285"/>
    </row>
    <row r="974" ht="15.75" customHeight="1">
      <c r="E974" s="285"/>
    </row>
    <row r="975" ht="15.75" customHeight="1">
      <c r="E975" s="285"/>
    </row>
    <row r="976" ht="15.75" customHeight="1">
      <c r="E976" s="285"/>
    </row>
    <row r="977" ht="15.75" customHeight="1">
      <c r="E977" s="285"/>
    </row>
    <row r="978" ht="15.75" customHeight="1">
      <c r="E978" s="285"/>
    </row>
    <row r="979" ht="15.75" customHeight="1">
      <c r="E979" s="285"/>
    </row>
    <row r="980" ht="15.75" customHeight="1">
      <c r="E980" s="285"/>
    </row>
    <row r="981" ht="15.75" customHeight="1">
      <c r="E981" s="285"/>
    </row>
    <row r="982" ht="15.75" customHeight="1">
      <c r="E982" s="285"/>
    </row>
    <row r="983" ht="15.75" customHeight="1">
      <c r="E983" s="285"/>
    </row>
    <row r="984" ht="15.75" customHeight="1">
      <c r="E984" s="285"/>
    </row>
    <row r="985" ht="15.75" customHeight="1">
      <c r="E985" s="285"/>
    </row>
    <row r="986" ht="15.75" customHeight="1">
      <c r="E986" s="285"/>
    </row>
    <row r="987" ht="15.75" customHeight="1">
      <c r="E987" s="285"/>
    </row>
    <row r="988" ht="15.75" customHeight="1">
      <c r="E988" s="285"/>
    </row>
    <row r="989" ht="15.75" customHeight="1">
      <c r="E989" s="285"/>
    </row>
    <row r="990" ht="15.75" customHeight="1">
      <c r="E990" s="285"/>
    </row>
    <row r="991" ht="15.75" customHeight="1">
      <c r="E991" s="285"/>
    </row>
    <row r="992" ht="15.75" customHeight="1">
      <c r="E992" s="285"/>
    </row>
    <row r="993" ht="15.75" customHeight="1">
      <c r="E993" s="285"/>
    </row>
    <row r="994" ht="15.75" customHeight="1">
      <c r="E994" s="285"/>
    </row>
    <row r="995" ht="15.75" customHeight="1">
      <c r="E995" s="285"/>
    </row>
    <row r="996" ht="15.75" customHeight="1">
      <c r="E996" s="285"/>
    </row>
    <row r="997" ht="15.75" customHeight="1">
      <c r="E997" s="285"/>
    </row>
    <row r="998" ht="15.75" customHeight="1">
      <c r="E998" s="285"/>
    </row>
    <row r="999" ht="15.75" customHeight="1">
      <c r="E999" s="285"/>
    </row>
    <row r="1000" ht="15.75" customHeight="1">
      <c r="E1000" s="285"/>
    </row>
  </sheetData>
  <mergeCells count="6">
    <mergeCell ref="E9:H9"/>
    <mergeCell ref="E10:E12"/>
    <mergeCell ref="F10:F12"/>
    <mergeCell ref="G10:G12"/>
    <mergeCell ref="H10:H12"/>
    <mergeCell ref="I10:I12"/>
  </mergeCells>
  <dataValidations>
    <dataValidation type="decimal" operator="greaterThanOrEqual" allowBlank="1" showErrorMessage="1" sqref="F13:H13">
      <formula1>0.0</formula1>
    </dataValidation>
  </dataValidations>
  <hyperlinks>
    <hyperlink display="Back" location="'Shareholding Pattern'!F52" ref="I14"/>
  </hyperlink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57"/>
    <col customWidth="1" hidden="1" min="2" max="4" width="9.14"/>
    <col customWidth="1" min="5" max="5" width="7.14"/>
    <col customWidth="1" min="6" max="6" width="35.71"/>
    <col customWidth="1" min="7" max="7" width="16.0"/>
    <col customWidth="1" min="8" max="8" width="24.29"/>
    <col customWidth="1" min="9" max="12" width="16.71"/>
    <col customWidth="1" min="13" max="13" width="18.86"/>
    <col customWidth="1" min="14" max="14" width="20.29"/>
    <col customWidth="1" min="15" max="15" width="22.29"/>
    <col customWidth="1" min="16" max="16" width="17.71"/>
    <col customWidth="1" min="17" max="17" width="21.29"/>
    <col customWidth="1" min="18" max="18" width="16.71"/>
    <col customWidth="1" min="19" max="19" width="21.43"/>
    <col customWidth="1" min="20" max="20" width="22.43"/>
    <col customWidth="1" min="21" max="21" width="18.86"/>
    <col customWidth="1" min="22" max="22" width="16.71"/>
    <col customWidth="1" min="23" max="23" width="12.29"/>
    <col customWidth="1" min="24" max="24" width="16.71"/>
    <col customWidth="1" min="25" max="25" width="17.14"/>
    <col customWidth="1" min="26" max="26" width="8.71"/>
  </cols>
  <sheetData>
    <row r="1" hidden="1">
      <c r="N1" s="70"/>
      <c r="O1" s="70"/>
    </row>
    <row r="2" hidden="1">
      <c r="G2" s="71" t="s">
        <v>129</v>
      </c>
      <c r="H2" s="71" t="s">
        <v>130</v>
      </c>
      <c r="I2" s="71" t="s">
        <v>131</v>
      </c>
      <c r="J2" s="71" t="s">
        <v>132</v>
      </c>
      <c r="K2" s="71" t="s">
        <v>133</v>
      </c>
      <c r="L2" s="71" t="s">
        <v>134</v>
      </c>
      <c r="M2" s="71" t="s">
        <v>135</v>
      </c>
      <c r="N2" s="70" t="s">
        <v>136</v>
      </c>
      <c r="O2" s="70" t="s">
        <v>137</v>
      </c>
      <c r="P2" s="71" t="s">
        <v>138</v>
      </c>
      <c r="Q2" s="71" t="s">
        <v>139</v>
      </c>
      <c r="R2" s="71" t="s">
        <v>140</v>
      </c>
      <c r="S2" s="71" t="s">
        <v>141</v>
      </c>
      <c r="T2" s="71" t="s">
        <v>141</v>
      </c>
      <c r="U2" s="71" t="s">
        <v>142</v>
      </c>
      <c r="V2" s="71" t="s">
        <v>143</v>
      </c>
      <c r="W2" s="71" t="s">
        <v>144</v>
      </c>
      <c r="X2" s="71" t="s">
        <v>145</v>
      </c>
      <c r="Y2" s="71" t="s">
        <v>146</v>
      </c>
    </row>
    <row r="3" hidden="1">
      <c r="N3" s="70"/>
      <c r="O3" s="70"/>
    </row>
    <row r="4" hidden="1">
      <c r="N4" s="70"/>
      <c r="O4" s="70"/>
    </row>
    <row r="5" hidden="1">
      <c r="N5" s="70"/>
      <c r="O5" s="70"/>
    </row>
    <row r="6">
      <c r="N6" s="70"/>
      <c r="O6" s="70"/>
    </row>
    <row r="7">
      <c r="N7" s="70"/>
      <c r="O7" s="70"/>
    </row>
    <row r="8" ht="30.0" customHeight="1">
      <c r="E8" s="72" t="s">
        <v>147</v>
      </c>
      <c r="F8" s="3"/>
      <c r="G8" s="3"/>
      <c r="H8" s="3"/>
      <c r="I8" s="3"/>
      <c r="J8" s="3"/>
      <c r="K8" s="3"/>
      <c r="L8" s="3"/>
      <c r="M8" s="3"/>
      <c r="N8" s="3"/>
      <c r="O8" s="3"/>
      <c r="P8" s="3"/>
      <c r="Q8" s="3"/>
      <c r="R8" s="3"/>
      <c r="S8" s="3"/>
      <c r="T8" s="3"/>
      <c r="U8" s="3"/>
      <c r="V8" s="3"/>
      <c r="W8" s="3"/>
      <c r="X8" s="3"/>
      <c r="Y8" s="4"/>
    </row>
    <row r="9" ht="22.5" customHeight="1">
      <c r="E9" s="73" t="s">
        <v>148</v>
      </c>
      <c r="F9" s="3"/>
      <c r="G9" s="3"/>
      <c r="H9" s="3"/>
      <c r="I9" s="3"/>
      <c r="J9" s="3"/>
      <c r="K9" s="3"/>
      <c r="L9" s="3"/>
      <c r="M9" s="3"/>
      <c r="N9" s="3"/>
      <c r="O9" s="3"/>
      <c r="P9" s="3"/>
      <c r="Q9" s="3"/>
      <c r="R9" s="3"/>
      <c r="S9" s="3"/>
      <c r="T9" s="3"/>
      <c r="U9" s="3"/>
      <c r="V9" s="3"/>
      <c r="W9" s="3"/>
      <c r="X9" s="3"/>
      <c r="Y9" s="4"/>
    </row>
    <row r="10" ht="27.0" customHeight="1">
      <c r="E10" s="74" t="s">
        <v>149</v>
      </c>
      <c r="F10" s="74" t="s">
        <v>150</v>
      </c>
      <c r="G10" s="74" t="s">
        <v>151</v>
      </c>
      <c r="H10" s="74" t="s">
        <v>152</v>
      </c>
      <c r="I10" s="74" t="s">
        <v>153</v>
      </c>
      <c r="J10" s="74" t="s">
        <v>154</v>
      </c>
      <c r="K10" s="74" t="s">
        <v>155</v>
      </c>
      <c r="L10" s="74" t="s">
        <v>156</v>
      </c>
      <c r="M10" s="75" t="s">
        <v>157</v>
      </c>
      <c r="N10" s="3"/>
      <c r="O10" s="3"/>
      <c r="P10" s="4"/>
      <c r="Q10" s="74" t="s">
        <v>158</v>
      </c>
      <c r="R10" s="74" t="s">
        <v>159</v>
      </c>
      <c r="S10" s="74" t="s">
        <v>160</v>
      </c>
      <c r="T10" s="74" t="s">
        <v>161</v>
      </c>
      <c r="U10" s="76" t="s">
        <v>162</v>
      </c>
      <c r="V10" s="77"/>
      <c r="W10" s="76" t="s">
        <v>163</v>
      </c>
      <c r="X10" s="77"/>
      <c r="Y10" s="74" t="s">
        <v>164</v>
      </c>
    </row>
    <row r="11" ht="24.0" customHeight="1">
      <c r="E11" s="78"/>
      <c r="F11" s="78"/>
      <c r="G11" s="78"/>
      <c r="H11" s="78"/>
      <c r="I11" s="78"/>
      <c r="J11" s="78"/>
      <c r="K11" s="78"/>
      <c r="L11" s="78"/>
      <c r="M11" s="75" t="s">
        <v>165</v>
      </c>
      <c r="N11" s="3"/>
      <c r="O11" s="4"/>
      <c r="P11" s="74" t="s">
        <v>166</v>
      </c>
      <c r="Q11" s="78"/>
      <c r="R11" s="78"/>
      <c r="S11" s="78"/>
      <c r="T11" s="78"/>
      <c r="U11" s="79"/>
      <c r="V11" s="80"/>
      <c r="W11" s="79"/>
      <c r="X11" s="80"/>
      <c r="Y11" s="78"/>
    </row>
    <row r="12" ht="79.5" customHeight="1">
      <c r="E12" s="81"/>
      <c r="F12" s="81"/>
      <c r="G12" s="81"/>
      <c r="H12" s="81"/>
      <c r="I12" s="81"/>
      <c r="J12" s="81"/>
      <c r="K12" s="81"/>
      <c r="L12" s="81"/>
      <c r="M12" s="82" t="s">
        <v>167</v>
      </c>
      <c r="N12" s="83" t="s">
        <v>168</v>
      </c>
      <c r="O12" s="83" t="s">
        <v>169</v>
      </c>
      <c r="P12" s="81"/>
      <c r="Q12" s="81"/>
      <c r="R12" s="81"/>
      <c r="S12" s="81"/>
      <c r="T12" s="81"/>
      <c r="U12" s="82" t="s">
        <v>170</v>
      </c>
      <c r="V12" s="82" t="s">
        <v>171</v>
      </c>
      <c r="W12" s="82" t="s">
        <v>170</v>
      </c>
      <c r="X12" s="82" t="s">
        <v>171</v>
      </c>
      <c r="Y12" s="81"/>
    </row>
    <row r="13" ht="19.5" customHeight="1">
      <c r="E13" s="84" t="s">
        <v>172</v>
      </c>
      <c r="F13" s="85" t="s">
        <v>173</v>
      </c>
      <c r="G13" s="86">
        <f>+IFERROR(IF(COUNT('Shareholding Pattern'!H26),('Shareholding Pattern'!H26),""),"")</f>
        <v>2</v>
      </c>
      <c r="H13" s="86">
        <f>+IFERROR(IF(COUNT('Shareholding Pattern'!I26),('Shareholding Pattern'!I26),""),"")</f>
        <v>2096432</v>
      </c>
      <c r="I13" s="86" t="str">
        <f>+IFERROR(IF(COUNT('Shareholding Pattern'!J26),('Shareholding Pattern'!J26),""),"")</f>
        <v/>
      </c>
      <c r="J13" s="86" t="str">
        <f>+IFERROR(IF(COUNT('Shareholding Pattern'!K26),('Shareholding Pattern'!K26),""),"")</f>
        <v/>
      </c>
      <c r="K13" s="86">
        <f>+IFERROR(IF(COUNT('Shareholding Pattern'!L26),('Shareholding Pattern'!L26),""),"")</f>
        <v>2096432</v>
      </c>
      <c r="L13" s="87">
        <f>+IFERROR(IF(COUNT('Shareholding Pattern'!M26),('Shareholding Pattern'!M26),""),"")</f>
        <v>29.51</v>
      </c>
      <c r="M13" s="88">
        <f>+IFERROR(IF(COUNT('Shareholding Pattern'!N26),('Shareholding Pattern'!N26),""),"")</f>
        <v>2096432</v>
      </c>
      <c r="N13" s="89" t="str">
        <f>+IFERROR(IF(COUNT('Shareholding Pattern'!O26),('Shareholding Pattern'!O26),""),"")</f>
        <v/>
      </c>
      <c r="O13" s="89">
        <f>+IFERROR(IF(COUNT('Shareholding Pattern'!P26),('Shareholding Pattern'!P26),""),"")</f>
        <v>2096432</v>
      </c>
      <c r="P13" s="87">
        <f>+IFERROR(IF(COUNT('Shareholding Pattern'!Q26),('Shareholding Pattern'!Q26),""),"")</f>
        <v>29.51</v>
      </c>
      <c r="Q13" s="86" t="str">
        <f>+IFERROR(IF(COUNT('Shareholding Pattern'!R26),('Shareholding Pattern'!R26),""),"")</f>
        <v/>
      </c>
      <c r="R13" s="86" t="str">
        <f>+IFERROR(IF(COUNT('Shareholding Pattern'!S26),('Shareholding Pattern'!S26),""),"")</f>
        <v/>
      </c>
      <c r="S13" s="86" t="str">
        <f>+IFERROR(IF(COUNT('Shareholding Pattern'!T26),('Shareholding Pattern'!T26),""),"")</f>
        <v/>
      </c>
      <c r="T13" s="87">
        <f>+IFERROR(IF(COUNT('Shareholding Pattern'!U26),('Shareholding Pattern'!U26),""),"")</f>
        <v>29.51</v>
      </c>
      <c r="U13" s="86" t="str">
        <f>+IFERROR(IF(COUNT('Shareholding Pattern'!V26),('Shareholding Pattern'!V26),""),"")</f>
        <v/>
      </c>
      <c r="V13" s="87" t="str">
        <f>+IFERROR(IF(COUNT('Shareholding Pattern'!W26),('Shareholding Pattern'!W26),""),"")</f>
        <v/>
      </c>
      <c r="W13" s="86" t="str">
        <f>+IFERROR(IF(COUNT('Shareholding Pattern'!X26),('Shareholding Pattern'!X26),""),"")</f>
        <v/>
      </c>
      <c r="X13" s="87" t="str">
        <f>+IFERROR(IF(COUNT('Shareholding Pattern'!Y26),('Shareholding Pattern'!Y26),""),"")</f>
        <v/>
      </c>
      <c r="Y13" s="86">
        <f>+IFERROR(IF(COUNT('Shareholding Pattern'!Z26),('Shareholding Pattern'!Z26),""),"")</f>
        <v>2096432</v>
      </c>
    </row>
    <row r="14" ht="19.5" customHeight="1">
      <c r="E14" s="84" t="s">
        <v>174</v>
      </c>
      <c r="F14" s="90" t="s">
        <v>175</v>
      </c>
      <c r="G14" s="86">
        <f>+IFERROR(IF(COUNT('Shareholding Pattern'!H50),('Shareholding Pattern'!H50),""),"")</f>
        <v>3402</v>
      </c>
      <c r="H14" s="86">
        <f>+IFERROR(IF(COUNT('Shareholding Pattern'!I50),('Shareholding Pattern'!I50),""),"")</f>
        <v>5008275</v>
      </c>
      <c r="I14" s="86" t="str">
        <f>+IFERROR(IF(COUNT('Shareholding Pattern'!J50),('Shareholding Pattern'!J50),""),"")</f>
        <v/>
      </c>
      <c r="J14" s="86" t="str">
        <f>+IFERROR(IF(COUNT('Shareholding Pattern'!K50),('Shareholding Pattern'!K50),""),"")</f>
        <v/>
      </c>
      <c r="K14" s="86">
        <f>+IFERROR(IF(COUNT('Shareholding Pattern'!L50),('Shareholding Pattern'!L50),""),"")</f>
        <v>5008275</v>
      </c>
      <c r="L14" s="87">
        <f>+IFERROR(IF(COUNT('Shareholding Pattern'!M50),('Shareholding Pattern'!M50),""),"")</f>
        <v>70.49</v>
      </c>
      <c r="M14" s="89">
        <f>+IFERROR(IF(COUNT('Shareholding Pattern'!N50),('Shareholding Pattern'!N50),""),"")</f>
        <v>5008275</v>
      </c>
      <c r="N14" s="89" t="str">
        <f>+IFERROR(IF(COUNT('Shareholding Pattern'!O50),('Shareholding Pattern'!O50),""),"")</f>
        <v/>
      </c>
      <c r="O14" s="89">
        <f>+IFERROR(IF(COUNT('Shareholding Pattern'!P50),('Shareholding Pattern'!P50),""),"")</f>
        <v>5008275</v>
      </c>
      <c r="P14" s="87">
        <f>+IFERROR(IF(COUNT('Shareholding Pattern'!Q50),('Shareholding Pattern'!Q50),""),"")</f>
        <v>70.49</v>
      </c>
      <c r="Q14" s="86" t="str">
        <f>+IFERROR(IF(COUNT('Shareholding Pattern'!R50),('Shareholding Pattern'!R50),""),"")</f>
        <v/>
      </c>
      <c r="R14" s="86" t="str">
        <f>+IFERROR(IF(COUNT('Shareholding Pattern'!S50),('Shareholding Pattern'!S50),""),"")</f>
        <v/>
      </c>
      <c r="S14" s="86" t="str">
        <f>+IFERROR(IF(COUNT('Shareholding Pattern'!T50),('Shareholding Pattern'!T50),""),"")</f>
        <v/>
      </c>
      <c r="T14" s="87">
        <f>+IFERROR(IF(COUNT('Shareholding Pattern'!U50),('Shareholding Pattern'!U50),""),"")</f>
        <v>70.49</v>
      </c>
      <c r="U14" s="86" t="str">
        <f>+IFERROR(IF(COUNT('Shareholding Pattern'!V50),('Shareholding Pattern'!V50),""),"")</f>
        <v/>
      </c>
      <c r="V14" s="87" t="str">
        <f>+IFERROR(IF(COUNT('Shareholding Pattern'!W50),('Shareholding Pattern'!W50),""),"")</f>
        <v/>
      </c>
      <c r="W14" s="91"/>
      <c r="X14" s="92"/>
      <c r="Y14" s="86">
        <f>+IFERROR(IF(COUNT('Shareholding Pattern'!Z50),('Shareholding Pattern'!Z50),""),"")</f>
        <v>3322120</v>
      </c>
    </row>
    <row r="15" ht="19.5" customHeight="1">
      <c r="E15" s="84" t="s">
        <v>176</v>
      </c>
      <c r="F15" s="85" t="s">
        <v>92</v>
      </c>
      <c r="G15" s="86" t="str">
        <f>+IFERROR(IF(COUNT('Shareholding Pattern'!H56),('Shareholding Pattern'!H56),""),"")</f>
        <v/>
      </c>
      <c r="H15" s="86" t="str">
        <f>+IFERROR(IF(COUNT('Shareholding Pattern'!I56),('Shareholding Pattern'!I56),""),"")</f>
        <v/>
      </c>
      <c r="I15" s="86" t="str">
        <f>+IFERROR(IF(COUNT('Shareholding Pattern'!J56),('Shareholding Pattern'!J56),""),"")</f>
        <v/>
      </c>
      <c r="J15" s="86" t="str">
        <f>+IFERROR(IF(COUNT('Shareholding Pattern'!K56),('Shareholding Pattern'!K56),""),"")</f>
        <v/>
      </c>
      <c r="K15" s="86" t="str">
        <f>+IFERROR(IF(COUNT('Shareholding Pattern'!L56),('Shareholding Pattern'!L56),""),"")</f>
        <v/>
      </c>
      <c r="L15" s="93"/>
      <c r="M15" s="86" t="str">
        <f>+IFERROR(IF(COUNT('Shareholding Pattern'!N56),('Shareholding Pattern'!N56),""),"")</f>
        <v/>
      </c>
      <c r="N15" s="89" t="str">
        <f>+IFERROR(IF(COUNT('Shareholding Pattern'!O56),('Shareholding Pattern'!O56),""),"")</f>
        <v/>
      </c>
      <c r="O15" s="89" t="str">
        <f>+IFERROR(IF(COUNT('Shareholding Pattern'!P56),('Shareholding Pattern'!P56),""),"")</f>
        <v/>
      </c>
      <c r="P15" s="87" t="str">
        <f>+IFERROR(IF(COUNT('Shareholding Pattern'!Q56),('Shareholding Pattern'!Q56),""),"")</f>
        <v/>
      </c>
      <c r="Q15" s="86" t="str">
        <f>+IFERROR(IF(COUNT('Shareholding Pattern'!R56),('Shareholding Pattern'!R56),""),"")</f>
        <v/>
      </c>
      <c r="R15" s="86" t="str">
        <f>+IFERROR(IF(COUNT('Shareholding Pattern'!S56),('Shareholding Pattern'!S56),""),"")</f>
        <v/>
      </c>
      <c r="S15" s="86" t="str">
        <f>+IFERROR(IF(COUNT('Shareholding Pattern'!T56),('Shareholding Pattern'!T56),""),"")</f>
        <v/>
      </c>
      <c r="T15" s="93"/>
      <c r="U15" s="86" t="str">
        <f>+IFERROR(IF(COUNT('Shareholding Pattern'!V56),('Shareholding Pattern'!V56),""),"")</f>
        <v/>
      </c>
      <c r="V15" s="87" t="str">
        <f>+IFERROR(IF(COUNT('Shareholding Pattern'!W56),('Shareholding Pattern'!W56),""),"")</f>
        <v/>
      </c>
      <c r="W15" s="94"/>
      <c r="X15" s="95"/>
      <c r="Y15" s="86" t="str">
        <f>+IFERROR(IF(COUNT('Shareholding Pattern'!Z56),('Shareholding Pattern'!Z56),""),"")</f>
        <v/>
      </c>
    </row>
    <row r="16" ht="19.5" customHeight="1">
      <c r="E16" s="84" t="s">
        <v>177</v>
      </c>
      <c r="F16" s="96" t="s">
        <v>178</v>
      </c>
      <c r="G16" s="86" t="str">
        <f>+IFERROR(IF(COUNT('Shareholding Pattern'!H54),('Shareholding Pattern'!H54),""),"")</f>
        <v/>
      </c>
      <c r="H16" s="86" t="str">
        <f>+IFERROR(IF(COUNT('Shareholding Pattern'!I54),('Shareholding Pattern'!I54),""),"")</f>
        <v/>
      </c>
      <c r="I16" s="86" t="str">
        <f>+IFERROR(IF(COUNT('Shareholding Pattern'!J54),('Shareholding Pattern'!J54),""),"")</f>
        <v/>
      </c>
      <c r="J16" s="86" t="str">
        <f>+IFERROR(IF(COUNT('Shareholding Pattern'!K54),('Shareholding Pattern'!K54),""),"")</f>
        <v/>
      </c>
      <c r="K16" s="86" t="str">
        <f>+IFERROR(IF(COUNT('Shareholding Pattern'!L54),('Shareholding Pattern'!L54),""),"")</f>
        <v/>
      </c>
      <c r="L16" s="97"/>
      <c r="M16" s="88" t="str">
        <f>+IFERROR(IF(COUNT('Shareholding Pattern'!N54),('Shareholding Pattern'!N54),""),"")</f>
        <v/>
      </c>
      <c r="N16" s="89" t="str">
        <f>+IFERROR(IF(COUNT('Shareholding Pattern'!O54),('Shareholding Pattern'!O54),""),"")</f>
        <v/>
      </c>
      <c r="O16" s="89" t="str">
        <f>+IFERROR(IF(COUNT('Shareholding Pattern'!P54),('Shareholding Pattern'!P54),""),"")</f>
        <v/>
      </c>
      <c r="P16" s="87" t="str">
        <f>+IFERROR(IF(COUNT('Shareholding Pattern'!Q54),('Shareholding Pattern'!Q54),""),"")</f>
        <v/>
      </c>
      <c r="Q16" s="86" t="str">
        <f>+IFERROR(IF(COUNT('Shareholding Pattern'!R54),('Shareholding Pattern'!R54),""),"")</f>
        <v/>
      </c>
      <c r="R16" s="86" t="str">
        <f>+IFERROR(IF(COUNT('Shareholding Pattern'!S54),('Shareholding Pattern'!S54),""),"")</f>
        <v/>
      </c>
      <c r="S16" s="86" t="str">
        <f>+IFERROR(IF(COUNT('Shareholding Pattern'!T54),('Shareholding Pattern'!T54),""),"")</f>
        <v/>
      </c>
      <c r="T16" s="97"/>
      <c r="U16" s="86" t="str">
        <f>+IFERROR(IF(COUNT('Shareholding Pattern'!V54),('Shareholding Pattern'!V54),""),"")</f>
        <v/>
      </c>
      <c r="V16" s="87" t="str">
        <f>+IFERROR(IF(COUNT('Shareholding Pattern'!W54),('Shareholding Pattern'!W54),""),"")</f>
        <v/>
      </c>
      <c r="W16" s="94"/>
      <c r="X16" s="95"/>
      <c r="Y16" s="86" t="str">
        <f>+IFERROR(IF(COUNT('Shareholding Pattern'!Z54),('Shareholding Pattern'!Z54),""),"")</f>
        <v/>
      </c>
    </row>
    <row r="17" ht="19.5" customHeight="1">
      <c r="E17" s="84" t="s">
        <v>179</v>
      </c>
      <c r="F17" s="96" t="s">
        <v>180</v>
      </c>
      <c r="G17" s="86" t="str">
        <f>+IFERROR(IF(COUNT('Shareholding Pattern'!H55),('Shareholding Pattern'!H55),""),"")</f>
        <v/>
      </c>
      <c r="H17" s="86" t="str">
        <f>+IFERROR(IF(COUNT('Shareholding Pattern'!I55),('Shareholding Pattern'!I55),""),"")</f>
        <v/>
      </c>
      <c r="I17" s="86" t="str">
        <f>+IFERROR(IF(COUNT('Shareholding Pattern'!J55),('Shareholding Pattern'!J55),""),"")</f>
        <v/>
      </c>
      <c r="J17" s="86" t="str">
        <f>+IFERROR(IF(COUNT('Shareholding Pattern'!K55),('Shareholding Pattern'!K55),""),"")</f>
        <v/>
      </c>
      <c r="K17" s="86" t="str">
        <f>+IFERROR(IF(COUNT('Shareholding Pattern'!L55),('Shareholding Pattern'!L55),""),"")</f>
        <v/>
      </c>
      <c r="L17" s="87" t="str">
        <f>+IFERROR(IF(COUNT('Shareholding Pattern'!M55),('Shareholding Pattern'!M55),""),"")</f>
        <v/>
      </c>
      <c r="M17" s="88" t="str">
        <f>+IFERROR(IF(COUNT('Shareholding Pattern'!N55),('Shareholding Pattern'!N55),""),"")</f>
        <v/>
      </c>
      <c r="N17" s="89" t="str">
        <f>+IFERROR(IF(COUNT('Shareholding Pattern'!O55),('Shareholding Pattern'!O55),""),"")</f>
        <v/>
      </c>
      <c r="O17" s="89" t="str">
        <f>+IFERROR(IF(COUNT('Shareholding Pattern'!P55),('Shareholding Pattern'!P55),""),"")</f>
        <v/>
      </c>
      <c r="P17" s="87" t="str">
        <f>+IFERROR(IF(COUNT('Shareholding Pattern'!Q55),('Shareholding Pattern'!Q55),""),"")</f>
        <v/>
      </c>
      <c r="Q17" s="86" t="str">
        <f>+IFERROR(IF(COUNT('Shareholding Pattern'!R55),('Shareholding Pattern'!R55),""),"")</f>
        <v/>
      </c>
      <c r="R17" s="86" t="str">
        <f>+IFERROR(IF(COUNT('Shareholding Pattern'!S55),('Shareholding Pattern'!S55),""),"")</f>
        <v/>
      </c>
      <c r="S17" s="86" t="str">
        <f>+IFERROR(IF(COUNT('Shareholding Pattern'!T55),('Shareholding Pattern'!T55),""),"")</f>
        <v/>
      </c>
      <c r="T17" s="87" t="str">
        <f>+IFERROR(IF(COUNT('Shareholding Pattern'!U55),('Shareholding Pattern'!U55),""),"")</f>
        <v/>
      </c>
      <c r="U17" s="86" t="str">
        <f>+IFERROR(IF(COUNT('Shareholding Pattern'!V55),('Shareholding Pattern'!V55),""),"")</f>
        <v/>
      </c>
      <c r="V17" s="87" t="str">
        <f>+IFERROR(IF(COUNT('Shareholding Pattern'!W55),('Shareholding Pattern'!W55),""),"")</f>
        <v/>
      </c>
      <c r="W17" s="98"/>
      <c r="X17" s="99"/>
      <c r="Y17" s="86" t="str">
        <f>+IFERROR(IF(COUNT('Shareholding Pattern'!Z55),('Shareholding Pattern'!Z55),""),"")</f>
        <v/>
      </c>
    </row>
    <row r="18">
      <c r="E18" s="100"/>
      <c r="F18" s="101" t="s">
        <v>169</v>
      </c>
      <c r="G18" s="102">
        <f>+IFERROR(IF(COUNT('Shareholding Pattern'!H58),('Shareholding Pattern'!H58),""),"")</f>
        <v>3404</v>
      </c>
      <c r="H18" s="102">
        <f>+IFERROR(IF(COUNT('Shareholding Pattern'!I58),('Shareholding Pattern'!I58),""),"")</f>
        <v>7104707</v>
      </c>
      <c r="I18" s="102" t="str">
        <f>+IFERROR(IF(COUNT('Shareholding Pattern'!J58),('Shareholding Pattern'!J58),""),"")</f>
        <v/>
      </c>
      <c r="J18" s="102" t="str">
        <f>+IFERROR(IF(COUNT('Shareholding Pattern'!K58),('Shareholding Pattern'!K58),""),"")</f>
        <v/>
      </c>
      <c r="K18" s="102">
        <f>+IFERROR(IF(COUNT('Shareholding Pattern'!L58),('Shareholding Pattern'!L58),""),"")</f>
        <v>7104707</v>
      </c>
      <c r="L18" s="103">
        <f>+IFERROR(IF(COUNT('Shareholding Pattern'!M58),('Shareholding Pattern'!M58),""),"")</f>
        <v>100</v>
      </c>
      <c r="M18" s="104">
        <f>+IFERROR(IF(COUNT('Shareholding Pattern'!N58),('Shareholding Pattern'!N58),""),"")</f>
        <v>7104707</v>
      </c>
      <c r="N18" s="105" t="str">
        <f>+IFERROR(IF(COUNT('Shareholding Pattern'!O58),('Shareholding Pattern'!O58),""),"")</f>
        <v/>
      </c>
      <c r="O18" s="105">
        <f>+IFERROR(IF(COUNT('Shareholding Pattern'!P58),('Shareholding Pattern'!P58),""),"")</f>
        <v>7104707</v>
      </c>
      <c r="P18" s="104">
        <f>+IFERROR(IF(COUNT('Shareholding Pattern'!Q58),('Shareholding Pattern'!Q58),""),"")</f>
        <v>100</v>
      </c>
      <c r="Q18" s="102" t="str">
        <f>+IFERROR(IF(COUNT('Shareholding Pattern'!R58),('Shareholding Pattern'!R58),""),"")</f>
        <v/>
      </c>
      <c r="R18" s="102" t="str">
        <f>+IFERROR(IF(COUNT('Shareholding Pattern'!S58),('Shareholding Pattern'!S58),""),"")</f>
        <v/>
      </c>
      <c r="S18" s="102" t="str">
        <f>+IFERROR(IF(COUNT('Shareholding Pattern'!T58),('Shareholding Pattern'!T58),""),"")</f>
        <v/>
      </c>
      <c r="T18" s="103">
        <f>+IFERROR(IF(COUNT('Shareholding Pattern'!U58),('Shareholding Pattern'!U58),""),"")</f>
        <v>100</v>
      </c>
      <c r="U18" s="102" t="str">
        <f>+IFERROR(IF(COUNT('Shareholding Pattern'!V58),('Shareholding Pattern'!V58),""),"")</f>
        <v/>
      </c>
      <c r="V18" s="104" t="str">
        <f>+IFERROR(IF(COUNT('Shareholding Pattern'!W58),('Shareholding Pattern'!W58),""),"")</f>
        <v/>
      </c>
      <c r="W18" s="102" t="str">
        <f>+IFERROR(IF(COUNT('Shareholding Pattern'!X58),('Shareholding Pattern'!X58),""),"")</f>
        <v/>
      </c>
      <c r="X18" s="104" t="str">
        <f>+IFERROR(IF(COUNT('Shareholding Pattern'!Y58),('Shareholding Pattern'!Y58),""),"")</f>
        <v/>
      </c>
      <c r="Y18" s="102">
        <f>+IFERROR(IF(COUNT('Shareholding Pattern'!Z58),('Shareholding Pattern'!Z58),""),"")</f>
        <v>5418552</v>
      </c>
    </row>
    <row r="19">
      <c r="N19" s="70"/>
      <c r="O19" s="70"/>
    </row>
    <row r="20">
      <c r="N20" s="70"/>
      <c r="O20" s="70"/>
    </row>
    <row r="21" ht="15.75" customHeight="1">
      <c r="N21" s="70"/>
      <c r="O21" s="70"/>
    </row>
    <row r="22" ht="15.75" customHeight="1">
      <c r="N22" s="70"/>
      <c r="O22" s="70"/>
    </row>
    <row r="23" ht="15.75" customHeight="1">
      <c r="N23" s="70"/>
      <c r="O23" s="70"/>
    </row>
    <row r="24" ht="15.75" customHeight="1">
      <c r="N24" s="70"/>
      <c r="O24" s="70"/>
    </row>
    <row r="25" ht="15.75" customHeight="1">
      <c r="N25" s="70"/>
      <c r="O25" s="70"/>
    </row>
    <row r="26" ht="15.75" customHeight="1">
      <c r="N26" s="70"/>
      <c r="O26" s="70"/>
    </row>
    <row r="27" ht="15.75" customHeight="1">
      <c r="N27" s="70"/>
      <c r="O27" s="70"/>
    </row>
    <row r="28" ht="15.75" customHeight="1">
      <c r="N28" s="70"/>
      <c r="O28" s="70"/>
    </row>
    <row r="29" ht="15.75" customHeight="1">
      <c r="N29" s="70"/>
      <c r="O29" s="70"/>
    </row>
    <row r="30" ht="15.75" customHeight="1">
      <c r="N30" s="70"/>
      <c r="O30" s="70"/>
    </row>
    <row r="31" ht="15.75" customHeight="1">
      <c r="N31" s="70"/>
      <c r="O31" s="70"/>
    </row>
    <row r="32" ht="15.75" customHeight="1">
      <c r="N32" s="70"/>
      <c r="O32" s="70"/>
    </row>
    <row r="33" ht="15.75" customHeight="1">
      <c r="N33" s="70"/>
      <c r="O33" s="70"/>
    </row>
    <row r="34" ht="15.75" customHeight="1">
      <c r="N34" s="70"/>
      <c r="O34" s="70"/>
    </row>
    <row r="35" ht="15.75" customHeight="1">
      <c r="N35" s="70"/>
      <c r="O35" s="70"/>
    </row>
    <row r="36" ht="15.75" customHeight="1">
      <c r="N36" s="70"/>
      <c r="O36" s="70"/>
    </row>
    <row r="37" ht="15.75" customHeight="1">
      <c r="N37" s="70"/>
      <c r="O37" s="70"/>
    </row>
    <row r="38" ht="15.75" customHeight="1">
      <c r="N38" s="70"/>
      <c r="O38" s="70"/>
    </row>
    <row r="39" ht="15.75" customHeight="1">
      <c r="N39" s="70"/>
      <c r="O39" s="70"/>
    </row>
    <row r="40" ht="15.75" customHeight="1">
      <c r="N40" s="70"/>
      <c r="O40" s="70"/>
    </row>
    <row r="41" ht="15.75" customHeight="1">
      <c r="N41" s="70"/>
      <c r="O41" s="70"/>
    </row>
    <row r="42" ht="15.75" customHeight="1">
      <c r="N42" s="70"/>
      <c r="O42" s="70"/>
    </row>
    <row r="43" ht="15.75" customHeight="1">
      <c r="N43" s="70"/>
      <c r="O43" s="70"/>
    </row>
    <row r="44" ht="15.75" customHeight="1">
      <c r="N44" s="70"/>
      <c r="O44" s="70"/>
    </row>
    <row r="45" ht="15.75" customHeight="1">
      <c r="N45" s="70"/>
      <c r="O45" s="70"/>
    </row>
    <row r="46" ht="15.75" customHeight="1">
      <c r="N46" s="70"/>
      <c r="O46" s="70"/>
    </row>
    <row r="47" ht="15.75" customHeight="1">
      <c r="N47" s="70"/>
      <c r="O47" s="70"/>
    </row>
    <row r="48" ht="15.75" customHeight="1">
      <c r="N48" s="70"/>
      <c r="O48" s="70"/>
    </row>
    <row r="49" ht="15.75" customHeight="1">
      <c r="N49" s="70"/>
      <c r="O49" s="70"/>
    </row>
    <row r="50" ht="15.75" customHeight="1">
      <c r="N50" s="70"/>
      <c r="O50" s="70"/>
    </row>
    <row r="51" ht="15.75" customHeight="1">
      <c r="N51" s="70"/>
      <c r="O51" s="70"/>
    </row>
    <row r="52" ht="15.75" customHeight="1">
      <c r="N52" s="70"/>
      <c r="O52" s="70"/>
    </row>
    <row r="53" ht="15.75" customHeight="1">
      <c r="N53" s="70"/>
      <c r="O53" s="70"/>
    </row>
    <row r="54" ht="15.75" customHeight="1">
      <c r="N54" s="70"/>
      <c r="O54" s="70"/>
    </row>
    <row r="55" ht="15.75" customHeight="1">
      <c r="N55" s="70"/>
      <c r="O55" s="70"/>
    </row>
    <row r="56" ht="15.75" customHeight="1">
      <c r="N56" s="70"/>
      <c r="O56" s="70"/>
    </row>
    <row r="57" ht="15.75" customHeight="1">
      <c r="N57" s="70"/>
      <c r="O57" s="70"/>
    </row>
    <row r="58" ht="15.75" customHeight="1">
      <c r="N58" s="70"/>
      <c r="O58" s="70"/>
    </row>
    <row r="59" ht="15.75" customHeight="1">
      <c r="N59" s="70"/>
      <c r="O59" s="70"/>
    </row>
    <row r="60" ht="15.75" customHeight="1">
      <c r="N60" s="70"/>
      <c r="O60" s="70"/>
    </row>
    <row r="61" ht="15.75" customHeight="1">
      <c r="N61" s="70"/>
      <c r="O61" s="70"/>
    </row>
    <row r="62" ht="15.75" customHeight="1">
      <c r="N62" s="70"/>
      <c r="O62" s="70"/>
    </row>
    <row r="63" ht="15.75" customHeight="1">
      <c r="N63" s="70"/>
      <c r="O63" s="70"/>
    </row>
    <row r="64" ht="15.75" customHeight="1">
      <c r="N64" s="70"/>
      <c r="O64" s="70"/>
    </row>
    <row r="65" ht="15.75" customHeight="1">
      <c r="N65" s="70"/>
      <c r="O65" s="70"/>
    </row>
    <row r="66" ht="15.75" customHeight="1">
      <c r="N66" s="70"/>
      <c r="O66" s="70"/>
    </row>
    <row r="67" ht="15.75" customHeight="1">
      <c r="N67" s="70"/>
      <c r="O67" s="70"/>
    </row>
    <row r="68" ht="15.75" customHeight="1">
      <c r="N68" s="70"/>
      <c r="O68" s="70"/>
    </row>
    <row r="69" ht="15.75" customHeight="1">
      <c r="N69" s="70"/>
      <c r="O69" s="70"/>
    </row>
    <row r="70" ht="15.75" customHeight="1">
      <c r="N70" s="70"/>
      <c r="O70" s="70"/>
    </row>
    <row r="71" ht="15.75" customHeight="1">
      <c r="N71" s="70"/>
      <c r="O71" s="70"/>
    </row>
    <row r="72" ht="15.75" customHeight="1">
      <c r="N72" s="70"/>
      <c r="O72" s="70"/>
    </row>
    <row r="73" ht="15.75" customHeight="1">
      <c r="N73" s="70"/>
      <c r="O73" s="70"/>
    </row>
    <row r="74" ht="15.75" customHeight="1">
      <c r="N74" s="70"/>
      <c r="O74" s="70"/>
    </row>
    <row r="75" ht="15.75" customHeight="1">
      <c r="N75" s="70"/>
      <c r="O75" s="70"/>
    </row>
    <row r="76" ht="15.75" customHeight="1">
      <c r="N76" s="70"/>
      <c r="O76" s="70"/>
    </row>
    <row r="77" ht="15.75" customHeight="1">
      <c r="N77" s="70"/>
      <c r="O77" s="70"/>
    </row>
    <row r="78" ht="15.75" customHeight="1">
      <c r="N78" s="70"/>
      <c r="O78" s="70"/>
    </row>
    <row r="79" ht="15.75" customHeight="1">
      <c r="N79" s="70"/>
      <c r="O79" s="70"/>
    </row>
    <row r="80" ht="15.75" customHeight="1">
      <c r="N80" s="70"/>
      <c r="O80" s="70"/>
    </row>
    <row r="81" ht="15.75" customHeight="1">
      <c r="N81" s="70"/>
      <c r="O81" s="70"/>
    </row>
    <row r="82" ht="15.75" customHeight="1">
      <c r="N82" s="70"/>
      <c r="O82" s="70"/>
    </row>
    <row r="83" ht="15.75" customHeight="1">
      <c r="N83" s="70"/>
      <c r="O83" s="70"/>
    </row>
    <row r="84" ht="15.75" customHeight="1">
      <c r="N84" s="70"/>
      <c r="O84" s="70"/>
    </row>
    <row r="85" ht="15.75" customHeight="1">
      <c r="N85" s="70"/>
      <c r="O85" s="70"/>
    </row>
    <row r="86" ht="15.75" customHeight="1">
      <c r="N86" s="70"/>
      <c r="O86" s="70"/>
    </row>
    <row r="87" ht="15.75" customHeight="1">
      <c r="N87" s="70"/>
      <c r="O87" s="70"/>
    </row>
    <row r="88" ht="15.75" customHeight="1">
      <c r="N88" s="70"/>
      <c r="O88" s="70"/>
    </row>
    <row r="89" ht="15.75" customHeight="1">
      <c r="N89" s="70"/>
      <c r="O89" s="70"/>
    </row>
    <row r="90" ht="15.75" customHeight="1">
      <c r="N90" s="70"/>
      <c r="O90" s="70"/>
    </row>
    <row r="91" ht="15.75" customHeight="1">
      <c r="N91" s="70"/>
      <c r="O91" s="70"/>
    </row>
    <row r="92" ht="15.75" customHeight="1">
      <c r="N92" s="70"/>
      <c r="O92" s="70"/>
    </row>
    <row r="93" ht="15.75" customHeight="1">
      <c r="N93" s="70"/>
      <c r="O93" s="70"/>
    </row>
    <row r="94" ht="15.75" customHeight="1">
      <c r="N94" s="70"/>
      <c r="O94" s="70"/>
    </row>
    <row r="95" ht="15.75" customHeight="1">
      <c r="N95" s="70"/>
      <c r="O95" s="70"/>
    </row>
    <row r="96" ht="15.75" customHeight="1">
      <c r="N96" s="70"/>
      <c r="O96" s="70"/>
    </row>
    <row r="97" ht="15.75" customHeight="1">
      <c r="N97" s="70"/>
      <c r="O97" s="70"/>
    </row>
    <row r="98" ht="15.75" customHeight="1">
      <c r="N98" s="70"/>
      <c r="O98" s="70"/>
    </row>
    <row r="99" ht="15.75" customHeight="1">
      <c r="N99" s="70"/>
      <c r="O99" s="70"/>
    </row>
    <row r="100" ht="15.75" customHeight="1">
      <c r="N100" s="70"/>
      <c r="O100" s="70"/>
    </row>
    <row r="101" ht="15.75" customHeight="1">
      <c r="N101" s="70"/>
      <c r="O101" s="70"/>
    </row>
    <row r="102" ht="15.75" customHeight="1">
      <c r="N102" s="70"/>
      <c r="O102" s="70"/>
    </row>
    <row r="103" ht="15.75" customHeight="1">
      <c r="N103" s="70"/>
      <c r="O103" s="70"/>
    </row>
    <row r="104" ht="15.75" customHeight="1">
      <c r="N104" s="70"/>
      <c r="O104" s="70"/>
    </row>
    <row r="105" ht="15.75" customHeight="1">
      <c r="N105" s="70"/>
      <c r="O105" s="70"/>
    </row>
    <row r="106" ht="15.75" customHeight="1">
      <c r="N106" s="70"/>
      <c r="O106" s="70"/>
    </row>
    <row r="107" ht="15.75" customHeight="1">
      <c r="N107" s="70"/>
      <c r="O107" s="70"/>
    </row>
    <row r="108" ht="15.75" customHeight="1">
      <c r="N108" s="70"/>
      <c r="O108" s="70"/>
    </row>
    <row r="109" ht="15.75" customHeight="1">
      <c r="N109" s="70"/>
      <c r="O109" s="70"/>
    </row>
    <row r="110" ht="15.75" customHeight="1">
      <c r="N110" s="70"/>
      <c r="O110" s="70"/>
    </row>
    <row r="111" ht="15.75" customHeight="1">
      <c r="N111" s="70"/>
      <c r="O111" s="70"/>
    </row>
    <row r="112" ht="15.75" customHeight="1">
      <c r="N112" s="70"/>
      <c r="O112" s="70"/>
    </row>
    <row r="113" ht="15.75" customHeight="1">
      <c r="N113" s="70"/>
      <c r="O113" s="70"/>
    </row>
    <row r="114" ht="15.75" customHeight="1">
      <c r="N114" s="70"/>
      <c r="O114" s="70"/>
    </row>
    <row r="115" ht="15.75" customHeight="1">
      <c r="N115" s="70"/>
      <c r="O115" s="70"/>
    </row>
    <row r="116" ht="15.75" customHeight="1">
      <c r="N116" s="70"/>
      <c r="O116" s="70"/>
    </row>
    <row r="117" ht="15.75" customHeight="1">
      <c r="N117" s="70"/>
      <c r="O117" s="70"/>
    </row>
    <row r="118" ht="15.75" customHeight="1">
      <c r="N118" s="70"/>
      <c r="O118" s="70"/>
    </row>
    <row r="119" ht="15.75" customHeight="1">
      <c r="N119" s="70"/>
      <c r="O119" s="70"/>
    </row>
    <row r="120" ht="15.75" customHeight="1">
      <c r="N120" s="70"/>
      <c r="O120" s="70"/>
    </row>
    <row r="121" ht="15.75" customHeight="1">
      <c r="N121" s="70"/>
      <c r="O121" s="70"/>
    </row>
    <row r="122" ht="15.75" customHeight="1">
      <c r="N122" s="70"/>
      <c r="O122" s="70"/>
    </row>
    <row r="123" ht="15.75" customHeight="1">
      <c r="N123" s="70"/>
      <c r="O123" s="70"/>
    </row>
    <row r="124" ht="15.75" customHeight="1">
      <c r="N124" s="70"/>
      <c r="O124" s="70"/>
    </row>
    <row r="125" ht="15.75" customHeight="1">
      <c r="N125" s="70"/>
      <c r="O125" s="70"/>
    </row>
    <row r="126" ht="15.75" customHeight="1">
      <c r="N126" s="70"/>
      <c r="O126" s="70"/>
    </row>
    <row r="127" ht="15.75" customHeight="1">
      <c r="N127" s="70"/>
      <c r="O127" s="70"/>
    </row>
    <row r="128" ht="15.75" customHeight="1">
      <c r="N128" s="70"/>
      <c r="O128" s="70"/>
    </row>
    <row r="129" ht="15.75" customHeight="1">
      <c r="N129" s="70"/>
      <c r="O129" s="70"/>
    </row>
    <row r="130" ht="15.75" customHeight="1">
      <c r="N130" s="70"/>
      <c r="O130" s="70"/>
    </row>
    <row r="131" ht="15.75" customHeight="1">
      <c r="N131" s="70"/>
      <c r="O131" s="70"/>
    </row>
    <row r="132" ht="15.75" customHeight="1">
      <c r="N132" s="70"/>
      <c r="O132" s="70"/>
    </row>
    <row r="133" ht="15.75" customHeight="1">
      <c r="N133" s="70"/>
      <c r="O133" s="70"/>
    </row>
    <row r="134" ht="15.75" customHeight="1">
      <c r="N134" s="70"/>
      <c r="O134" s="70"/>
    </row>
    <row r="135" ht="15.75" customHeight="1">
      <c r="N135" s="70"/>
      <c r="O135" s="70"/>
    </row>
    <row r="136" ht="15.75" customHeight="1">
      <c r="N136" s="70"/>
      <c r="O136" s="70"/>
    </row>
    <row r="137" ht="15.75" customHeight="1">
      <c r="N137" s="70"/>
      <c r="O137" s="70"/>
    </row>
    <row r="138" ht="15.75" customHeight="1">
      <c r="N138" s="70"/>
      <c r="O138" s="70"/>
    </row>
    <row r="139" ht="15.75" customHeight="1">
      <c r="N139" s="70"/>
      <c r="O139" s="70"/>
    </row>
    <row r="140" ht="15.75" customHeight="1">
      <c r="N140" s="70"/>
      <c r="O140" s="70"/>
    </row>
    <row r="141" ht="15.75" customHeight="1">
      <c r="N141" s="70"/>
      <c r="O141" s="70"/>
    </row>
    <row r="142" ht="15.75" customHeight="1">
      <c r="N142" s="70"/>
      <c r="O142" s="70"/>
    </row>
    <row r="143" ht="15.75" customHeight="1">
      <c r="N143" s="70"/>
      <c r="O143" s="70"/>
    </row>
    <row r="144" ht="15.75" customHeight="1">
      <c r="N144" s="70"/>
      <c r="O144" s="70"/>
    </row>
    <row r="145" ht="15.75" customHeight="1">
      <c r="N145" s="70"/>
      <c r="O145" s="70"/>
    </row>
    <row r="146" ht="15.75" customHeight="1">
      <c r="N146" s="70"/>
      <c r="O146" s="70"/>
    </row>
    <row r="147" ht="15.75" customHeight="1">
      <c r="N147" s="70"/>
      <c r="O147" s="70"/>
    </row>
    <row r="148" ht="15.75" customHeight="1">
      <c r="N148" s="70"/>
      <c r="O148" s="70"/>
    </row>
    <row r="149" ht="15.75" customHeight="1">
      <c r="N149" s="70"/>
      <c r="O149" s="70"/>
    </row>
    <row r="150" ht="15.75" customHeight="1">
      <c r="N150" s="70"/>
      <c r="O150" s="70"/>
    </row>
    <row r="151" ht="15.75" customHeight="1">
      <c r="N151" s="70"/>
      <c r="O151" s="70"/>
    </row>
    <row r="152" ht="15.75" customHeight="1">
      <c r="N152" s="70"/>
      <c r="O152" s="70"/>
    </row>
    <row r="153" ht="15.75" customHeight="1">
      <c r="N153" s="70"/>
      <c r="O153" s="70"/>
    </row>
    <row r="154" ht="15.75" customHeight="1">
      <c r="N154" s="70"/>
      <c r="O154" s="70"/>
    </row>
    <row r="155" ht="15.75" customHeight="1">
      <c r="N155" s="70"/>
      <c r="O155" s="70"/>
    </row>
    <row r="156" ht="15.75" customHeight="1">
      <c r="N156" s="70"/>
      <c r="O156" s="70"/>
    </row>
    <row r="157" ht="15.75" customHeight="1">
      <c r="N157" s="70"/>
      <c r="O157" s="70"/>
    </row>
    <row r="158" ht="15.75" customHeight="1">
      <c r="N158" s="70"/>
      <c r="O158" s="70"/>
    </row>
    <row r="159" ht="15.75" customHeight="1">
      <c r="N159" s="70"/>
      <c r="O159" s="70"/>
    </row>
    <row r="160" ht="15.75" customHeight="1">
      <c r="N160" s="70"/>
      <c r="O160" s="70"/>
    </row>
    <row r="161" ht="15.75" customHeight="1">
      <c r="N161" s="70"/>
      <c r="O161" s="70"/>
    </row>
    <row r="162" ht="15.75" customHeight="1">
      <c r="N162" s="70"/>
      <c r="O162" s="70"/>
    </row>
    <row r="163" ht="15.75" customHeight="1">
      <c r="N163" s="70"/>
      <c r="O163" s="70"/>
    </row>
    <row r="164" ht="15.75" customHeight="1">
      <c r="N164" s="70"/>
      <c r="O164" s="70"/>
    </row>
    <row r="165" ht="15.75" customHeight="1">
      <c r="N165" s="70"/>
      <c r="O165" s="70"/>
    </row>
    <row r="166" ht="15.75" customHeight="1">
      <c r="N166" s="70"/>
      <c r="O166" s="70"/>
    </row>
    <row r="167" ht="15.75" customHeight="1">
      <c r="N167" s="70"/>
      <c r="O167" s="70"/>
    </row>
    <row r="168" ht="15.75" customHeight="1">
      <c r="N168" s="70"/>
      <c r="O168" s="70"/>
    </row>
    <row r="169" ht="15.75" customHeight="1">
      <c r="N169" s="70"/>
      <c r="O169" s="70"/>
    </row>
    <row r="170" ht="15.75" customHeight="1">
      <c r="N170" s="70"/>
      <c r="O170" s="70"/>
    </row>
    <row r="171" ht="15.75" customHeight="1">
      <c r="N171" s="70"/>
      <c r="O171" s="70"/>
    </row>
    <row r="172" ht="15.75" customHeight="1">
      <c r="N172" s="70"/>
      <c r="O172" s="70"/>
    </row>
    <row r="173" ht="15.75" customHeight="1">
      <c r="N173" s="70"/>
      <c r="O173" s="70"/>
    </row>
    <row r="174" ht="15.75" customHeight="1">
      <c r="N174" s="70"/>
      <c r="O174" s="70"/>
    </row>
    <row r="175" ht="15.75" customHeight="1">
      <c r="N175" s="70"/>
      <c r="O175" s="70"/>
    </row>
    <row r="176" ht="15.75" customHeight="1">
      <c r="N176" s="70"/>
      <c r="O176" s="70"/>
    </row>
    <row r="177" ht="15.75" customHeight="1">
      <c r="N177" s="70"/>
      <c r="O177" s="70"/>
    </row>
    <row r="178" ht="15.75" customHeight="1">
      <c r="N178" s="70"/>
      <c r="O178" s="70"/>
    </row>
    <row r="179" ht="15.75" customHeight="1">
      <c r="N179" s="70"/>
      <c r="O179" s="70"/>
    </row>
    <row r="180" ht="15.75" customHeight="1">
      <c r="N180" s="70"/>
      <c r="O180" s="70"/>
    </row>
    <row r="181" ht="15.75" customHeight="1">
      <c r="N181" s="70"/>
      <c r="O181" s="70"/>
    </row>
    <row r="182" ht="15.75" customHeight="1">
      <c r="N182" s="70"/>
      <c r="O182" s="70"/>
    </row>
    <row r="183" ht="15.75" customHeight="1">
      <c r="N183" s="70"/>
      <c r="O183" s="70"/>
    </row>
    <row r="184" ht="15.75" customHeight="1">
      <c r="N184" s="70"/>
      <c r="O184" s="70"/>
    </row>
    <row r="185" ht="15.75" customHeight="1">
      <c r="N185" s="70"/>
      <c r="O185" s="70"/>
    </row>
    <row r="186" ht="15.75" customHeight="1">
      <c r="N186" s="70"/>
      <c r="O186" s="70"/>
    </row>
    <row r="187" ht="15.75" customHeight="1">
      <c r="N187" s="70"/>
      <c r="O187" s="70"/>
    </row>
    <row r="188" ht="15.75" customHeight="1">
      <c r="N188" s="70"/>
      <c r="O188" s="70"/>
    </row>
    <row r="189" ht="15.75" customHeight="1">
      <c r="N189" s="70"/>
      <c r="O189" s="70"/>
    </row>
    <row r="190" ht="15.75" customHeight="1">
      <c r="N190" s="70"/>
      <c r="O190" s="70"/>
    </row>
    <row r="191" ht="15.75" customHeight="1">
      <c r="N191" s="70"/>
      <c r="O191" s="70"/>
    </row>
    <row r="192" ht="15.75" customHeight="1">
      <c r="N192" s="70"/>
      <c r="O192" s="70"/>
    </row>
    <row r="193" ht="15.75" customHeight="1">
      <c r="N193" s="70"/>
      <c r="O193" s="70"/>
    </row>
    <row r="194" ht="15.75" customHeight="1">
      <c r="N194" s="70"/>
      <c r="O194" s="70"/>
    </row>
    <row r="195" ht="15.75" customHeight="1">
      <c r="N195" s="70"/>
      <c r="O195" s="70"/>
    </row>
    <row r="196" ht="15.75" customHeight="1">
      <c r="N196" s="70"/>
      <c r="O196" s="70"/>
    </row>
    <row r="197" ht="15.75" customHeight="1">
      <c r="N197" s="70"/>
      <c r="O197" s="70"/>
    </row>
    <row r="198" ht="15.75" customHeight="1">
      <c r="N198" s="70"/>
      <c r="O198" s="70"/>
    </row>
    <row r="199" ht="15.75" customHeight="1">
      <c r="N199" s="70"/>
      <c r="O199" s="70"/>
    </row>
    <row r="200" ht="15.75" customHeight="1">
      <c r="N200" s="70"/>
      <c r="O200" s="70"/>
    </row>
    <row r="201" ht="15.75" customHeight="1">
      <c r="N201" s="70"/>
      <c r="O201" s="70"/>
    </row>
    <row r="202" ht="15.75" customHeight="1">
      <c r="N202" s="70"/>
      <c r="O202" s="70"/>
    </row>
    <row r="203" ht="15.75" customHeight="1">
      <c r="N203" s="70"/>
      <c r="O203" s="70"/>
    </row>
    <row r="204" ht="15.75" customHeight="1">
      <c r="N204" s="70"/>
      <c r="O204" s="70"/>
    </row>
    <row r="205" ht="15.75" customHeight="1">
      <c r="N205" s="70"/>
      <c r="O205" s="70"/>
    </row>
    <row r="206" ht="15.75" customHeight="1">
      <c r="N206" s="70"/>
      <c r="O206" s="70"/>
    </row>
    <row r="207" ht="15.75" customHeight="1">
      <c r="N207" s="70"/>
      <c r="O207" s="70"/>
    </row>
    <row r="208" ht="15.75" customHeight="1">
      <c r="N208" s="70"/>
      <c r="O208" s="70"/>
    </row>
    <row r="209" ht="15.75" customHeight="1">
      <c r="N209" s="70"/>
      <c r="O209" s="70"/>
    </row>
    <row r="210" ht="15.75" customHeight="1">
      <c r="N210" s="70"/>
      <c r="O210" s="70"/>
    </row>
    <row r="211" ht="15.75" customHeight="1">
      <c r="N211" s="70"/>
      <c r="O211" s="70"/>
    </row>
    <row r="212" ht="15.75" customHeight="1">
      <c r="N212" s="70"/>
      <c r="O212" s="70"/>
    </row>
    <row r="213" ht="15.75" customHeight="1">
      <c r="N213" s="70"/>
      <c r="O213" s="70"/>
    </row>
    <row r="214" ht="15.75" customHeight="1">
      <c r="N214" s="70"/>
      <c r="O214" s="70"/>
    </row>
    <row r="215" ht="15.75" customHeight="1">
      <c r="N215" s="70"/>
      <c r="O215" s="70"/>
    </row>
    <row r="216" ht="15.75" customHeight="1">
      <c r="N216" s="70"/>
      <c r="O216" s="70"/>
    </row>
    <row r="217" ht="15.75" customHeight="1">
      <c r="N217" s="70"/>
      <c r="O217" s="70"/>
    </row>
    <row r="218" ht="15.75" customHeight="1">
      <c r="N218" s="70"/>
      <c r="O218" s="70"/>
    </row>
    <row r="219" ht="15.75" customHeight="1">
      <c r="N219" s="70"/>
      <c r="O219" s="70"/>
    </row>
    <row r="220" ht="15.75" customHeight="1">
      <c r="N220" s="70"/>
      <c r="O220" s="70"/>
    </row>
    <row r="221" ht="15.75" customHeight="1">
      <c r="N221" s="70"/>
      <c r="O221" s="70"/>
    </row>
    <row r="222" ht="15.75" customHeight="1">
      <c r="N222" s="70"/>
      <c r="O222" s="70"/>
    </row>
    <row r="223" ht="15.75" customHeight="1">
      <c r="N223" s="70"/>
      <c r="O223" s="70"/>
    </row>
    <row r="224" ht="15.75" customHeight="1">
      <c r="N224" s="70"/>
      <c r="O224" s="70"/>
    </row>
    <row r="225" ht="15.75" customHeight="1">
      <c r="N225" s="70"/>
      <c r="O225" s="70"/>
    </row>
    <row r="226" ht="15.75" customHeight="1">
      <c r="N226" s="70"/>
      <c r="O226" s="70"/>
    </row>
    <row r="227" ht="15.75" customHeight="1">
      <c r="N227" s="70"/>
      <c r="O227" s="70"/>
    </row>
    <row r="228" ht="15.75" customHeight="1">
      <c r="N228" s="70"/>
      <c r="O228" s="70"/>
    </row>
    <row r="229" ht="15.75" customHeight="1">
      <c r="N229" s="70"/>
      <c r="O229" s="70"/>
    </row>
    <row r="230" ht="15.75" customHeight="1">
      <c r="N230" s="70"/>
      <c r="O230" s="70"/>
    </row>
    <row r="231" ht="15.75" customHeight="1">
      <c r="N231" s="70"/>
      <c r="O231" s="70"/>
    </row>
    <row r="232" ht="15.75" customHeight="1">
      <c r="N232" s="70"/>
      <c r="O232" s="70"/>
    </row>
    <row r="233" ht="15.75" customHeight="1">
      <c r="N233" s="70"/>
      <c r="O233" s="70"/>
    </row>
    <row r="234" ht="15.75" customHeight="1">
      <c r="N234" s="70"/>
      <c r="O234" s="70"/>
    </row>
    <row r="235" ht="15.75" customHeight="1">
      <c r="N235" s="70"/>
      <c r="O235" s="70"/>
    </row>
    <row r="236" ht="15.75" customHeight="1">
      <c r="N236" s="70"/>
      <c r="O236" s="70"/>
    </row>
    <row r="237" ht="15.75" customHeight="1">
      <c r="N237" s="70"/>
      <c r="O237" s="70"/>
    </row>
    <row r="238" ht="15.75" customHeight="1">
      <c r="N238" s="70"/>
      <c r="O238" s="70"/>
    </row>
    <row r="239" ht="15.75" customHeight="1">
      <c r="N239" s="70"/>
      <c r="O239" s="70"/>
    </row>
    <row r="240" ht="15.75" customHeight="1">
      <c r="N240" s="70"/>
      <c r="O240" s="70"/>
    </row>
    <row r="241" ht="15.75" customHeight="1">
      <c r="N241" s="70"/>
      <c r="O241" s="70"/>
    </row>
    <row r="242" ht="15.75" customHeight="1">
      <c r="N242" s="70"/>
      <c r="O242" s="70"/>
    </row>
    <row r="243" ht="15.75" customHeight="1">
      <c r="N243" s="70"/>
      <c r="O243" s="70"/>
    </row>
    <row r="244" ht="15.75" customHeight="1">
      <c r="N244" s="70"/>
      <c r="O244" s="70"/>
    </row>
    <row r="245" ht="15.75" customHeight="1">
      <c r="N245" s="70"/>
      <c r="O245" s="70"/>
    </row>
    <row r="246" ht="15.75" customHeight="1">
      <c r="N246" s="70"/>
      <c r="O246" s="70"/>
    </row>
    <row r="247" ht="15.75" customHeight="1">
      <c r="N247" s="70"/>
      <c r="O247" s="70"/>
    </row>
    <row r="248" ht="15.75" customHeight="1">
      <c r="N248" s="70"/>
      <c r="O248" s="70"/>
    </row>
    <row r="249" ht="15.75" customHeight="1">
      <c r="N249" s="70"/>
      <c r="O249" s="70"/>
    </row>
    <row r="250" ht="15.75" customHeight="1">
      <c r="N250" s="70"/>
      <c r="O250" s="70"/>
    </row>
    <row r="251" ht="15.75" customHeight="1">
      <c r="N251" s="70"/>
      <c r="O251" s="70"/>
    </row>
    <row r="252" ht="15.75" customHeight="1">
      <c r="N252" s="70"/>
      <c r="O252" s="70"/>
    </row>
    <row r="253" ht="15.75" customHeight="1">
      <c r="N253" s="70"/>
      <c r="O253" s="70"/>
    </row>
    <row r="254" ht="15.75" customHeight="1">
      <c r="N254" s="70"/>
      <c r="O254" s="70"/>
    </row>
    <row r="255" ht="15.75" customHeight="1">
      <c r="N255" s="70"/>
      <c r="O255" s="70"/>
    </row>
    <row r="256" ht="15.75" customHeight="1">
      <c r="N256" s="70"/>
      <c r="O256" s="70"/>
    </row>
    <row r="257" ht="15.75" customHeight="1">
      <c r="N257" s="70"/>
      <c r="O257" s="70"/>
    </row>
    <row r="258" ht="15.75" customHeight="1">
      <c r="N258" s="70"/>
      <c r="O258" s="70"/>
    </row>
    <row r="259" ht="15.75" customHeight="1">
      <c r="N259" s="70"/>
      <c r="O259" s="70"/>
    </row>
    <row r="260" ht="15.75" customHeight="1">
      <c r="N260" s="70"/>
      <c r="O260" s="70"/>
    </row>
    <row r="261" ht="15.75" customHeight="1">
      <c r="N261" s="70"/>
      <c r="O261" s="70"/>
    </row>
    <row r="262" ht="15.75" customHeight="1">
      <c r="N262" s="70"/>
      <c r="O262" s="70"/>
    </row>
    <row r="263" ht="15.75" customHeight="1">
      <c r="N263" s="70"/>
      <c r="O263" s="70"/>
    </row>
    <row r="264" ht="15.75" customHeight="1">
      <c r="N264" s="70"/>
      <c r="O264" s="70"/>
    </row>
    <row r="265" ht="15.75" customHeight="1">
      <c r="N265" s="70"/>
      <c r="O265" s="70"/>
    </row>
    <row r="266" ht="15.75" customHeight="1">
      <c r="N266" s="70"/>
      <c r="O266" s="70"/>
    </row>
    <row r="267" ht="15.75" customHeight="1">
      <c r="N267" s="70"/>
      <c r="O267" s="70"/>
    </row>
    <row r="268" ht="15.75" customHeight="1">
      <c r="N268" s="70"/>
      <c r="O268" s="70"/>
    </row>
    <row r="269" ht="15.75" customHeight="1">
      <c r="N269" s="70"/>
      <c r="O269" s="70"/>
    </row>
    <row r="270" ht="15.75" customHeight="1">
      <c r="N270" s="70"/>
      <c r="O270" s="70"/>
    </row>
    <row r="271" ht="15.75" customHeight="1">
      <c r="N271" s="70"/>
      <c r="O271" s="70"/>
    </row>
    <row r="272" ht="15.75" customHeight="1">
      <c r="N272" s="70"/>
      <c r="O272" s="70"/>
    </row>
    <row r="273" ht="15.75" customHeight="1">
      <c r="N273" s="70"/>
      <c r="O273" s="70"/>
    </row>
    <row r="274" ht="15.75" customHeight="1">
      <c r="N274" s="70"/>
      <c r="O274" s="70"/>
    </row>
    <row r="275" ht="15.75" customHeight="1">
      <c r="N275" s="70"/>
      <c r="O275" s="70"/>
    </row>
    <row r="276" ht="15.75" customHeight="1">
      <c r="N276" s="70"/>
      <c r="O276" s="70"/>
    </row>
    <row r="277" ht="15.75" customHeight="1">
      <c r="N277" s="70"/>
      <c r="O277" s="70"/>
    </row>
    <row r="278" ht="15.75" customHeight="1">
      <c r="N278" s="70"/>
      <c r="O278" s="70"/>
    </row>
    <row r="279" ht="15.75" customHeight="1">
      <c r="N279" s="70"/>
      <c r="O279" s="70"/>
    </row>
    <row r="280" ht="15.75" customHeight="1">
      <c r="N280" s="70"/>
      <c r="O280" s="70"/>
    </row>
    <row r="281" ht="15.75" customHeight="1">
      <c r="N281" s="70"/>
      <c r="O281" s="70"/>
    </row>
    <row r="282" ht="15.75" customHeight="1">
      <c r="N282" s="70"/>
      <c r="O282" s="70"/>
    </row>
    <row r="283" ht="15.75" customHeight="1">
      <c r="N283" s="70"/>
      <c r="O283" s="70"/>
    </row>
    <row r="284" ht="15.75" customHeight="1">
      <c r="N284" s="70"/>
      <c r="O284" s="70"/>
    </row>
    <row r="285" ht="15.75" customHeight="1">
      <c r="N285" s="70"/>
      <c r="O285" s="70"/>
    </row>
    <row r="286" ht="15.75" customHeight="1">
      <c r="N286" s="70"/>
      <c r="O286" s="70"/>
    </row>
    <row r="287" ht="15.75" customHeight="1">
      <c r="N287" s="70"/>
      <c r="O287" s="70"/>
    </row>
    <row r="288" ht="15.75" customHeight="1">
      <c r="N288" s="70"/>
      <c r="O288" s="70"/>
    </row>
    <row r="289" ht="15.75" customHeight="1">
      <c r="N289" s="70"/>
      <c r="O289" s="70"/>
    </row>
    <row r="290" ht="15.75" customHeight="1">
      <c r="N290" s="70"/>
      <c r="O290" s="70"/>
    </row>
    <row r="291" ht="15.75" customHeight="1">
      <c r="N291" s="70"/>
      <c r="O291" s="70"/>
    </row>
    <row r="292" ht="15.75" customHeight="1">
      <c r="N292" s="70"/>
      <c r="O292" s="70"/>
    </row>
    <row r="293" ht="15.75" customHeight="1">
      <c r="N293" s="70"/>
      <c r="O293" s="70"/>
    </row>
    <row r="294" ht="15.75" customHeight="1">
      <c r="N294" s="70"/>
      <c r="O294" s="70"/>
    </row>
    <row r="295" ht="15.75" customHeight="1">
      <c r="N295" s="70"/>
      <c r="O295" s="70"/>
    </row>
    <row r="296" ht="15.75" customHeight="1">
      <c r="N296" s="70"/>
      <c r="O296" s="70"/>
    </row>
    <row r="297" ht="15.75" customHeight="1">
      <c r="N297" s="70"/>
      <c r="O297" s="70"/>
    </row>
    <row r="298" ht="15.75" customHeight="1">
      <c r="N298" s="70"/>
      <c r="O298" s="70"/>
    </row>
    <row r="299" ht="15.75" customHeight="1">
      <c r="N299" s="70"/>
      <c r="O299" s="70"/>
    </row>
    <row r="300" ht="15.75" customHeight="1">
      <c r="N300" s="70"/>
      <c r="O300" s="70"/>
    </row>
    <row r="301" ht="15.75" customHeight="1">
      <c r="N301" s="70"/>
      <c r="O301" s="70"/>
    </row>
    <row r="302" ht="15.75" customHeight="1">
      <c r="N302" s="70"/>
      <c r="O302" s="70"/>
    </row>
    <row r="303" ht="15.75" customHeight="1">
      <c r="N303" s="70"/>
      <c r="O303" s="70"/>
    </row>
    <row r="304" ht="15.75" customHeight="1">
      <c r="N304" s="70"/>
      <c r="O304" s="70"/>
    </row>
    <row r="305" ht="15.75" customHeight="1">
      <c r="N305" s="70"/>
      <c r="O305" s="70"/>
    </row>
    <row r="306" ht="15.75" customHeight="1">
      <c r="N306" s="70"/>
      <c r="O306" s="70"/>
    </row>
    <row r="307" ht="15.75" customHeight="1">
      <c r="N307" s="70"/>
      <c r="O307" s="70"/>
    </row>
    <row r="308" ht="15.75" customHeight="1">
      <c r="N308" s="70"/>
      <c r="O308" s="70"/>
    </row>
    <row r="309" ht="15.75" customHeight="1">
      <c r="N309" s="70"/>
      <c r="O309" s="70"/>
    </row>
    <row r="310" ht="15.75" customHeight="1">
      <c r="N310" s="70"/>
      <c r="O310" s="70"/>
    </row>
    <row r="311" ht="15.75" customHeight="1">
      <c r="N311" s="70"/>
      <c r="O311" s="70"/>
    </row>
    <row r="312" ht="15.75" customHeight="1">
      <c r="N312" s="70"/>
      <c r="O312" s="70"/>
    </row>
    <row r="313" ht="15.75" customHeight="1">
      <c r="N313" s="70"/>
      <c r="O313" s="70"/>
    </row>
    <row r="314" ht="15.75" customHeight="1">
      <c r="N314" s="70"/>
      <c r="O314" s="70"/>
    </row>
    <row r="315" ht="15.75" customHeight="1">
      <c r="N315" s="70"/>
      <c r="O315" s="70"/>
    </row>
    <row r="316" ht="15.75" customHeight="1">
      <c r="N316" s="70"/>
      <c r="O316" s="70"/>
    </row>
    <row r="317" ht="15.75" customHeight="1">
      <c r="N317" s="70"/>
      <c r="O317" s="70"/>
    </row>
    <row r="318" ht="15.75" customHeight="1">
      <c r="N318" s="70"/>
      <c r="O318" s="70"/>
    </row>
    <row r="319" ht="15.75" customHeight="1">
      <c r="N319" s="70"/>
      <c r="O319" s="70"/>
    </row>
    <row r="320" ht="15.75" customHeight="1">
      <c r="N320" s="70"/>
      <c r="O320" s="70"/>
    </row>
    <row r="321" ht="15.75" customHeight="1">
      <c r="N321" s="70"/>
      <c r="O321" s="70"/>
    </row>
    <row r="322" ht="15.75" customHeight="1">
      <c r="N322" s="70"/>
      <c r="O322" s="70"/>
    </row>
    <row r="323" ht="15.75" customHeight="1">
      <c r="N323" s="70"/>
      <c r="O323" s="70"/>
    </row>
    <row r="324" ht="15.75" customHeight="1">
      <c r="N324" s="70"/>
      <c r="O324" s="70"/>
    </row>
    <row r="325" ht="15.75" customHeight="1">
      <c r="N325" s="70"/>
      <c r="O325" s="70"/>
    </row>
    <row r="326" ht="15.75" customHeight="1">
      <c r="N326" s="70"/>
      <c r="O326" s="70"/>
    </row>
    <row r="327" ht="15.75" customHeight="1">
      <c r="N327" s="70"/>
      <c r="O327" s="70"/>
    </row>
    <row r="328" ht="15.75" customHeight="1">
      <c r="N328" s="70"/>
      <c r="O328" s="70"/>
    </row>
    <row r="329" ht="15.75" customHeight="1">
      <c r="N329" s="70"/>
      <c r="O329" s="70"/>
    </row>
    <row r="330" ht="15.75" customHeight="1">
      <c r="N330" s="70"/>
      <c r="O330" s="70"/>
    </row>
    <row r="331" ht="15.75" customHeight="1">
      <c r="N331" s="70"/>
      <c r="O331" s="70"/>
    </row>
    <row r="332" ht="15.75" customHeight="1">
      <c r="N332" s="70"/>
      <c r="O332" s="70"/>
    </row>
    <row r="333" ht="15.75" customHeight="1">
      <c r="N333" s="70"/>
      <c r="O333" s="70"/>
    </row>
    <row r="334" ht="15.75" customHeight="1">
      <c r="N334" s="70"/>
      <c r="O334" s="70"/>
    </row>
    <row r="335" ht="15.75" customHeight="1">
      <c r="N335" s="70"/>
      <c r="O335" s="70"/>
    </row>
    <row r="336" ht="15.75" customHeight="1">
      <c r="N336" s="70"/>
      <c r="O336" s="70"/>
    </row>
    <row r="337" ht="15.75" customHeight="1">
      <c r="N337" s="70"/>
      <c r="O337" s="70"/>
    </row>
    <row r="338" ht="15.75" customHeight="1">
      <c r="N338" s="70"/>
      <c r="O338" s="70"/>
    </row>
    <row r="339" ht="15.75" customHeight="1">
      <c r="N339" s="70"/>
      <c r="O339" s="70"/>
    </row>
    <row r="340" ht="15.75" customHeight="1">
      <c r="N340" s="70"/>
      <c r="O340" s="70"/>
    </row>
    <row r="341" ht="15.75" customHeight="1">
      <c r="N341" s="70"/>
      <c r="O341" s="70"/>
    </row>
    <row r="342" ht="15.75" customHeight="1">
      <c r="N342" s="70"/>
      <c r="O342" s="70"/>
    </row>
    <row r="343" ht="15.75" customHeight="1">
      <c r="N343" s="70"/>
      <c r="O343" s="70"/>
    </row>
    <row r="344" ht="15.75" customHeight="1">
      <c r="N344" s="70"/>
      <c r="O344" s="70"/>
    </row>
    <row r="345" ht="15.75" customHeight="1">
      <c r="N345" s="70"/>
      <c r="O345" s="70"/>
    </row>
    <row r="346" ht="15.75" customHeight="1">
      <c r="N346" s="70"/>
      <c r="O346" s="70"/>
    </row>
    <row r="347" ht="15.75" customHeight="1">
      <c r="N347" s="70"/>
      <c r="O347" s="70"/>
    </row>
    <row r="348" ht="15.75" customHeight="1">
      <c r="N348" s="70"/>
      <c r="O348" s="70"/>
    </row>
    <row r="349" ht="15.75" customHeight="1">
      <c r="N349" s="70"/>
      <c r="O349" s="70"/>
    </row>
    <row r="350" ht="15.75" customHeight="1">
      <c r="N350" s="70"/>
      <c r="O350" s="70"/>
    </row>
    <row r="351" ht="15.75" customHeight="1">
      <c r="N351" s="70"/>
      <c r="O351" s="70"/>
    </row>
    <row r="352" ht="15.75" customHeight="1">
      <c r="N352" s="70"/>
      <c r="O352" s="70"/>
    </row>
    <row r="353" ht="15.75" customHeight="1">
      <c r="N353" s="70"/>
      <c r="O353" s="70"/>
    </row>
    <row r="354" ht="15.75" customHeight="1">
      <c r="N354" s="70"/>
      <c r="O354" s="70"/>
    </row>
    <row r="355" ht="15.75" customHeight="1">
      <c r="N355" s="70"/>
      <c r="O355" s="70"/>
    </row>
    <row r="356" ht="15.75" customHeight="1">
      <c r="N356" s="70"/>
      <c r="O356" s="70"/>
    </row>
    <row r="357" ht="15.75" customHeight="1">
      <c r="N357" s="70"/>
      <c r="O357" s="70"/>
    </row>
    <row r="358" ht="15.75" customHeight="1">
      <c r="N358" s="70"/>
      <c r="O358" s="70"/>
    </row>
    <row r="359" ht="15.75" customHeight="1">
      <c r="N359" s="70"/>
      <c r="O359" s="70"/>
    </row>
    <row r="360" ht="15.75" customHeight="1">
      <c r="N360" s="70"/>
      <c r="O360" s="70"/>
    </row>
    <row r="361" ht="15.75" customHeight="1">
      <c r="N361" s="70"/>
      <c r="O361" s="70"/>
    </row>
    <row r="362" ht="15.75" customHeight="1">
      <c r="N362" s="70"/>
      <c r="O362" s="70"/>
    </row>
    <row r="363" ht="15.75" customHeight="1">
      <c r="N363" s="70"/>
      <c r="O363" s="70"/>
    </row>
    <row r="364" ht="15.75" customHeight="1">
      <c r="N364" s="70"/>
      <c r="O364" s="70"/>
    </row>
    <row r="365" ht="15.75" customHeight="1">
      <c r="N365" s="70"/>
      <c r="O365" s="70"/>
    </row>
    <row r="366" ht="15.75" customHeight="1">
      <c r="N366" s="70"/>
      <c r="O366" s="70"/>
    </row>
    <row r="367" ht="15.75" customHeight="1">
      <c r="N367" s="70"/>
      <c r="O367" s="70"/>
    </row>
    <row r="368" ht="15.75" customHeight="1">
      <c r="N368" s="70"/>
      <c r="O368" s="70"/>
    </row>
    <row r="369" ht="15.75" customHeight="1">
      <c r="N369" s="70"/>
      <c r="O369" s="70"/>
    </row>
    <row r="370" ht="15.75" customHeight="1">
      <c r="N370" s="70"/>
      <c r="O370" s="70"/>
    </row>
    <row r="371" ht="15.75" customHeight="1">
      <c r="N371" s="70"/>
      <c r="O371" s="70"/>
    </row>
    <row r="372" ht="15.75" customHeight="1">
      <c r="N372" s="70"/>
      <c r="O372" s="70"/>
    </row>
    <row r="373" ht="15.75" customHeight="1">
      <c r="N373" s="70"/>
      <c r="O373" s="70"/>
    </row>
    <row r="374" ht="15.75" customHeight="1">
      <c r="N374" s="70"/>
      <c r="O374" s="70"/>
    </row>
    <row r="375" ht="15.75" customHeight="1">
      <c r="N375" s="70"/>
      <c r="O375" s="70"/>
    </row>
    <row r="376" ht="15.75" customHeight="1">
      <c r="N376" s="70"/>
      <c r="O376" s="70"/>
    </row>
    <row r="377" ht="15.75" customHeight="1">
      <c r="N377" s="70"/>
      <c r="O377" s="70"/>
    </row>
    <row r="378" ht="15.75" customHeight="1">
      <c r="N378" s="70"/>
      <c r="O378" s="70"/>
    </row>
    <row r="379" ht="15.75" customHeight="1">
      <c r="N379" s="70"/>
      <c r="O379" s="70"/>
    </row>
    <row r="380" ht="15.75" customHeight="1">
      <c r="N380" s="70"/>
      <c r="O380" s="70"/>
    </row>
    <row r="381" ht="15.75" customHeight="1">
      <c r="N381" s="70"/>
      <c r="O381" s="70"/>
    </row>
    <row r="382" ht="15.75" customHeight="1">
      <c r="N382" s="70"/>
      <c r="O382" s="70"/>
    </row>
    <row r="383" ht="15.75" customHeight="1">
      <c r="N383" s="70"/>
      <c r="O383" s="70"/>
    </row>
    <row r="384" ht="15.75" customHeight="1">
      <c r="N384" s="70"/>
      <c r="O384" s="70"/>
    </row>
    <row r="385" ht="15.75" customHeight="1">
      <c r="N385" s="70"/>
      <c r="O385" s="70"/>
    </row>
    <row r="386" ht="15.75" customHeight="1">
      <c r="N386" s="70"/>
      <c r="O386" s="70"/>
    </row>
    <row r="387" ht="15.75" customHeight="1">
      <c r="N387" s="70"/>
      <c r="O387" s="70"/>
    </row>
    <row r="388" ht="15.75" customHeight="1">
      <c r="N388" s="70"/>
      <c r="O388" s="70"/>
    </row>
    <row r="389" ht="15.75" customHeight="1">
      <c r="N389" s="70"/>
      <c r="O389" s="70"/>
    </row>
    <row r="390" ht="15.75" customHeight="1">
      <c r="N390" s="70"/>
      <c r="O390" s="70"/>
    </row>
    <row r="391" ht="15.75" customHeight="1">
      <c r="N391" s="70"/>
      <c r="O391" s="70"/>
    </row>
    <row r="392" ht="15.75" customHeight="1">
      <c r="N392" s="70"/>
      <c r="O392" s="70"/>
    </row>
    <row r="393" ht="15.75" customHeight="1">
      <c r="N393" s="70"/>
      <c r="O393" s="70"/>
    </row>
    <row r="394" ht="15.75" customHeight="1">
      <c r="N394" s="70"/>
      <c r="O394" s="70"/>
    </row>
    <row r="395" ht="15.75" customHeight="1">
      <c r="N395" s="70"/>
      <c r="O395" s="70"/>
    </row>
    <row r="396" ht="15.75" customHeight="1">
      <c r="N396" s="70"/>
      <c r="O396" s="70"/>
    </row>
    <row r="397" ht="15.75" customHeight="1">
      <c r="N397" s="70"/>
      <c r="O397" s="70"/>
    </row>
    <row r="398" ht="15.75" customHeight="1">
      <c r="N398" s="70"/>
      <c r="O398" s="70"/>
    </row>
    <row r="399" ht="15.75" customHeight="1">
      <c r="N399" s="70"/>
      <c r="O399" s="70"/>
    </row>
    <row r="400" ht="15.75" customHeight="1">
      <c r="N400" s="70"/>
      <c r="O400" s="70"/>
    </row>
    <row r="401" ht="15.75" customHeight="1">
      <c r="N401" s="70"/>
      <c r="O401" s="70"/>
    </row>
    <row r="402" ht="15.75" customHeight="1">
      <c r="N402" s="70"/>
      <c r="O402" s="70"/>
    </row>
    <row r="403" ht="15.75" customHeight="1">
      <c r="N403" s="70"/>
      <c r="O403" s="70"/>
    </row>
    <row r="404" ht="15.75" customHeight="1">
      <c r="N404" s="70"/>
      <c r="O404" s="70"/>
    </row>
    <row r="405" ht="15.75" customHeight="1">
      <c r="N405" s="70"/>
      <c r="O405" s="70"/>
    </row>
    <row r="406" ht="15.75" customHeight="1">
      <c r="N406" s="70"/>
      <c r="O406" s="70"/>
    </row>
    <row r="407" ht="15.75" customHeight="1">
      <c r="N407" s="70"/>
      <c r="O407" s="70"/>
    </row>
    <row r="408" ht="15.75" customHeight="1">
      <c r="N408" s="70"/>
      <c r="O408" s="70"/>
    </row>
    <row r="409" ht="15.75" customHeight="1">
      <c r="N409" s="70"/>
      <c r="O409" s="70"/>
    </row>
    <row r="410" ht="15.75" customHeight="1">
      <c r="N410" s="70"/>
      <c r="O410" s="70"/>
    </row>
    <row r="411" ht="15.75" customHeight="1">
      <c r="N411" s="70"/>
      <c r="O411" s="70"/>
    </row>
    <row r="412" ht="15.75" customHeight="1">
      <c r="N412" s="70"/>
      <c r="O412" s="70"/>
    </row>
    <row r="413" ht="15.75" customHeight="1">
      <c r="N413" s="70"/>
      <c r="O413" s="70"/>
    </row>
    <row r="414" ht="15.75" customHeight="1">
      <c r="N414" s="70"/>
      <c r="O414" s="70"/>
    </row>
    <row r="415" ht="15.75" customHeight="1">
      <c r="N415" s="70"/>
      <c r="O415" s="70"/>
    </row>
    <row r="416" ht="15.75" customHeight="1">
      <c r="N416" s="70"/>
      <c r="O416" s="70"/>
    </row>
    <row r="417" ht="15.75" customHeight="1">
      <c r="N417" s="70"/>
      <c r="O417" s="70"/>
    </row>
    <row r="418" ht="15.75" customHeight="1">
      <c r="N418" s="70"/>
      <c r="O418" s="70"/>
    </row>
    <row r="419" ht="15.75" customHeight="1">
      <c r="N419" s="70"/>
      <c r="O419" s="70"/>
    </row>
    <row r="420" ht="15.75" customHeight="1">
      <c r="N420" s="70"/>
      <c r="O420" s="70"/>
    </row>
    <row r="421" ht="15.75" customHeight="1">
      <c r="N421" s="70"/>
      <c r="O421" s="70"/>
    </row>
    <row r="422" ht="15.75" customHeight="1">
      <c r="N422" s="70"/>
      <c r="O422" s="70"/>
    </row>
    <row r="423" ht="15.75" customHeight="1">
      <c r="N423" s="70"/>
      <c r="O423" s="70"/>
    </row>
    <row r="424" ht="15.75" customHeight="1">
      <c r="N424" s="70"/>
      <c r="O424" s="70"/>
    </row>
    <row r="425" ht="15.75" customHeight="1">
      <c r="N425" s="70"/>
      <c r="O425" s="70"/>
    </row>
    <row r="426" ht="15.75" customHeight="1">
      <c r="N426" s="70"/>
      <c r="O426" s="70"/>
    </row>
    <row r="427" ht="15.75" customHeight="1">
      <c r="N427" s="70"/>
      <c r="O427" s="70"/>
    </row>
    <row r="428" ht="15.75" customHeight="1">
      <c r="N428" s="70"/>
      <c r="O428" s="70"/>
    </row>
    <row r="429" ht="15.75" customHeight="1">
      <c r="N429" s="70"/>
      <c r="O429" s="70"/>
    </row>
    <row r="430" ht="15.75" customHeight="1">
      <c r="N430" s="70"/>
      <c r="O430" s="70"/>
    </row>
    <row r="431" ht="15.75" customHeight="1">
      <c r="N431" s="70"/>
      <c r="O431" s="70"/>
    </row>
    <row r="432" ht="15.75" customHeight="1">
      <c r="N432" s="70"/>
      <c r="O432" s="70"/>
    </row>
    <row r="433" ht="15.75" customHeight="1">
      <c r="N433" s="70"/>
      <c r="O433" s="70"/>
    </row>
    <row r="434" ht="15.75" customHeight="1">
      <c r="N434" s="70"/>
      <c r="O434" s="70"/>
    </row>
    <row r="435" ht="15.75" customHeight="1">
      <c r="N435" s="70"/>
      <c r="O435" s="70"/>
    </row>
    <row r="436" ht="15.75" customHeight="1">
      <c r="N436" s="70"/>
      <c r="O436" s="70"/>
    </row>
    <row r="437" ht="15.75" customHeight="1">
      <c r="N437" s="70"/>
      <c r="O437" s="70"/>
    </row>
    <row r="438" ht="15.75" customHeight="1">
      <c r="N438" s="70"/>
      <c r="O438" s="70"/>
    </row>
    <row r="439" ht="15.75" customHeight="1">
      <c r="N439" s="70"/>
      <c r="O439" s="70"/>
    </row>
    <row r="440" ht="15.75" customHeight="1">
      <c r="N440" s="70"/>
      <c r="O440" s="70"/>
    </row>
    <row r="441" ht="15.75" customHeight="1">
      <c r="N441" s="70"/>
      <c r="O441" s="70"/>
    </row>
    <row r="442" ht="15.75" customHeight="1">
      <c r="N442" s="70"/>
      <c r="O442" s="70"/>
    </row>
    <row r="443" ht="15.75" customHeight="1">
      <c r="N443" s="70"/>
      <c r="O443" s="70"/>
    </row>
    <row r="444" ht="15.75" customHeight="1">
      <c r="N444" s="70"/>
      <c r="O444" s="70"/>
    </row>
    <row r="445" ht="15.75" customHeight="1">
      <c r="N445" s="70"/>
      <c r="O445" s="70"/>
    </row>
    <row r="446" ht="15.75" customHeight="1">
      <c r="N446" s="70"/>
      <c r="O446" s="70"/>
    </row>
    <row r="447" ht="15.75" customHeight="1">
      <c r="N447" s="70"/>
      <c r="O447" s="70"/>
    </row>
    <row r="448" ht="15.75" customHeight="1">
      <c r="N448" s="70"/>
      <c r="O448" s="70"/>
    </row>
    <row r="449" ht="15.75" customHeight="1">
      <c r="N449" s="70"/>
      <c r="O449" s="70"/>
    </row>
    <row r="450" ht="15.75" customHeight="1">
      <c r="N450" s="70"/>
      <c r="O450" s="70"/>
    </row>
    <row r="451" ht="15.75" customHeight="1">
      <c r="N451" s="70"/>
      <c r="O451" s="70"/>
    </row>
    <row r="452" ht="15.75" customHeight="1">
      <c r="N452" s="70"/>
      <c r="O452" s="70"/>
    </row>
    <row r="453" ht="15.75" customHeight="1">
      <c r="N453" s="70"/>
      <c r="O453" s="70"/>
    </row>
    <row r="454" ht="15.75" customHeight="1">
      <c r="N454" s="70"/>
      <c r="O454" s="70"/>
    </row>
    <row r="455" ht="15.75" customHeight="1">
      <c r="N455" s="70"/>
      <c r="O455" s="70"/>
    </row>
    <row r="456" ht="15.75" customHeight="1">
      <c r="N456" s="70"/>
      <c r="O456" s="70"/>
    </row>
    <row r="457" ht="15.75" customHeight="1">
      <c r="N457" s="70"/>
      <c r="O457" s="70"/>
    </row>
    <row r="458" ht="15.75" customHeight="1">
      <c r="N458" s="70"/>
      <c r="O458" s="70"/>
    </row>
    <row r="459" ht="15.75" customHeight="1">
      <c r="N459" s="70"/>
      <c r="O459" s="70"/>
    </row>
    <row r="460" ht="15.75" customHeight="1">
      <c r="N460" s="70"/>
      <c r="O460" s="70"/>
    </row>
    <row r="461" ht="15.75" customHeight="1">
      <c r="N461" s="70"/>
      <c r="O461" s="70"/>
    </row>
    <row r="462" ht="15.75" customHeight="1">
      <c r="N462" s="70"/>
      <c r="O462" s="70"/>
    </row>
    <row r="463" ht="15.75" customHeight="1">
      <c r="N463" s="70"/>
      <c r="O463" s="70"/>
    </row>
    <row r="464" ht="15.75" customHeight="1">
      <c r="N464" s="70"/>
      <c r="O464" s="70"/>
    </row>
    <row r="465" ht="15.75" customHeight="1">
      <c r="N465" s="70"/>
      <c r="O465" s="70"/>
    </row>
    <row r="466" ht="15.75" customHeight="1">
      <c r="N466" s="70"/>
      <c r="O466" s="70"/>
    </row>
    <row r="467" ht="15.75" customHeight="1">
      <c r="N467" s="70"/>
      <c r="O467" s="70"/>
    </row>
    <row r="468" ht="15.75" customHeight="1">
      <c r="N468" s="70"/>
      <c r="O468" s="70"/>
    </row>
    <row r="469" ht="15.75" customHeight="1">
      <c r="N469" s="70"/>
      <c r="O469" s="70"/>
    </row>
    <row r="470" ht="15.75" customHeight="1">
      <c r="N470" s="70"/>
      <c r="O470" s="70"/>
    </row>
    <row r="471" ht="15.75" customHeight="1">
      <c r="N471" s="70"/>
      <c r="O471" s="70"/>
    </row>
    <row r="472" ht="15.75" customHeight="1">
      <c r="N472" s="70"/>
      <c r="O472" s="70"/>
    </row>
    <row r="473" ht="15.75" customHeight="1">
      <c r="N473" s="70"/>
      <c r="O473" s="70"/>
    </row>
    <row r="474" ht="15.75" customHeight="1">
      <c r="N474" s="70"/>
      <c r="O474" s="70"/>
    </row>
    <row r="475" ht="15.75" customHeight="1">
      <c r="N475" s="70"/>
      <c r="O475" s="70"/>
    </row>
    <row r="476" ht="15.75" customHeight="1">
      <c r="N476" s="70"/>
      <c r="O476" s="70"/>
    </row>
    <row r="477" ht="15.75" customHeight="1">
      <c r="N477" s="70"/>
      <c r="O477" s="70"/>
    </row>
    <row r="478" ht="15.75" customHeight="1">
      <c r="N478" s="70"/>
      <c r="O478" s="70"/>
    </row>
    <row r="479" ht="15.75" customHeight="1">
      <c r="N479" s="70"/>
      <c r="O479" s="70"/>
    </row>
    <row r="480" ht="15.75" customHeight="1">
      <c r="N480" s="70"/>
      <c r="O480" s="70"/>
    </row>
    <row r="481" ht="15.75" customHeight="1">
      <c r="N481" s="70"/>
      <c r="O481" s="70"/>
    </row>
    <row r="482" ht="15.75" customHeight="1">
      <c r="N482" s="70"/>
      <c r="O482" s="70"/>
    </row>
    <row r="483" ht="15.75" customHeight="1">
      <c r="N483" s="70"/>
      <c r="O483" s="70"/>
    </row>
    <row r="484" ht="15.75" customHeight="1">
      <c r="N484" s="70"/>
      <c r="O484" s="70"/>
    </row>
    <row r="485" ht="15.75" customHeight="1">
      <c r="N485" s="70"/>
      <c r="O485" s="70"/>
    </row>
    <row r="486" ht="15.75" customHeight="1">
      <c r="N486" s="70"/>
      <c r="O486" s="70"/>
    </row>
    <row r="487" ht="15.75" customHeight="1">
      <c r="N487" s="70"/>
      <c r="O487" s="70"/>
    </row>
    <row r="488" ht="15.75" customHeight="1">
      <c r="N488" s="70"/>
      <c r="O488" s="70"/>
    </row>
    <row r="489" ht="15.75" customHeight="1">
      <c r="N489" s="70"/>
      <c r="O489" s="70"/>
    </row>
    <row r="490" ht="15.75" customHeight="1">
      <c r="N490" s="70"/>
      <c r="O490" s="70"/>
    </row>
    <row r="491" ht="15.75" customHeight="1">
      <c r="N491" s="70"/>
      <c r="O491" s="70"/>
    </row>
    <row r="492" ht="15.75" customHeight="1">
      <c r="N492" s="70"/>
      <c r="O492" s="70"/>
    </row>
    <row r="493" ht="15.75" customHeight="1">
      <c r="N493" s="70"/>
      <c r="O493" s="70"/>
    </row>
    <row r="494" ht="15.75" customHeight="1">
      <c r="N494" s="70"/>
      <c r="O494" s="70"/>
    </row>
    <row r="495" ht="15.75" customHeight="1">
      <c r="N495" s="70"/>
      <c r="O495" s="70"/>
    </row>
    <row r="496" ht="15.75" customHeight="1">
      <c r="N496" s="70"/>
      <c r="O496" s="70"/>
    </row>
    <row r="497" ht="15.75" customHeight="1">
      <c r="N497" s="70"/>
      <c r="O497" s="70"/>
    </row>
    <row r="498" ht="15.75" customHeight="1">
      <c r="N498" s="70"/>
      <c r="O498" s="70"/>
    </row>
    <row r="499" ht="15.75" customHeight="1">
      <c r="N499" s="70"/>
      <c r="O499" s="70"/>
    </row>
    <row r="500" ht="15.75" customHeight="1">
      <c r="N500" s="70"/>
      <c r="O500" s="70"/>
    </row>
    <row r="501" ht="15.75" customHeight="1">
      <c r="N501" s="70"/>
      <c r="O501" s="70"/>
    </row>
    <row r="502" ht="15.75" customHeight="1">
      <c r="N502" s="70"/>
      <c r="O502" s="70"/>
    </row>
    <row r="503" ht="15.75" customHeight="1">
      <c r="N503" s="70"/>
      <c r="O503" s="70"/>
    </row>
    <row r="504" ht="15.75" customHeight="1">
      <c r="N504" s="70"/>
      <c r="O504" s="70"/>
    </row>
    <row r="505" ht="15.75" customHeight="1">
      <c r="N505" s="70"/>
      <c r="O505" s="70"/>
    </row>
    <row r="506" ht="15.75" customHeight="1">
      <c r="N506" s="70"/>
      <c r="O506" s="70"/>
    </row>
    <row r="507" ht="15.75" customHeight="1">
      <c r="N507" s="70"/>
      <c r="O507" s="70"/>
    </row>
    <row r="508" ht="15.75" customHeight="1">
      <c r="N508" s="70"/>
      <c r="O508" s="70"/>
    </row>
    <row r="509" ht="15.75" customHeight="1">
      <c r="N509" s="70"/>
      <c r="O509" s="70"/>
    </row>
    <row r="510" ht="15.75" customHeight="1">
      <c r="N510" s="70"/>
      <c r="O510" s="70"/>
    </row>
    <row r="511" ht="15.75" customHeight="1">
      <c r="N511" s="70"/>
      <c r="O511" s="70"/>
    </row>
    <row r="512" ht="15.75" customHeight="1">
      <c r="N512" s="70"/>
      <c r="O512" s="70"/>
    </row>
    <row r="513" ht="15.75" customHeight="1">
      <c r="N513" s="70"/>
      <c r="O513" s="70"/>
    </row>
    <row r="514" ht="15.75" customHeight="1">
      <c r="N514" s="70"/>
      <c r="O514" s="70"/>
    </row>
    <row r="515" ht="15.75" customHeight="1">
      <c r="N515" s="70"/>
      <c r="O515" s="70"/>
    </row>
    <row r="516" ht="15.75" customHeight="1">
      <c r="N516" s="70"/>
      <c r="O516" s="70"/>
    </row>
    <row r="517" ht="15.75" customHeight="1">
      <c r="N517" s="70"/>
      <c r="O517" s="70"/>
    </row>
    <row r="518" ht="15.75" customHeight="1">
      <c r="N518" s="70"/>
      <c r="O518" s="70"/>
    </row>
    <row r="519" ht="15.75" customHeight="1">
      <c r="N519" s="70"/>
      <c r="O519" s="70"/>
    </row>
    <row r="520" ht="15.75" customHeight="1">
      <c r="N520" s="70"/>
      <c r="O520" s="70"/>
    </row>
    <row r="521" ht="15.75" customHeight="1">
      <c r="N521" s="70"/>
      <c r="O521" s="70"/>
    </row>
    <row r="522" ht="15.75" customHeight="1">
      <c r="N522" s="70"/>
      <c r="O522" s="70"/>
    </row>
    <row r="523" ht="15.75" customHeight="1">
      <c r="N523" s="70"/>
      <c r="O523" s="70"/>
    </row>
    <row r="524" ht="15.75" customHeight="1">
      <c r="N524" s="70"/>
      <c r="O524" s="70"/>
    </row>
    <row r="525" ht="15.75" customHeight="1">
      <c r="N525" s="70"/>
      <c r="O525" s="70"/>
    </row>
    <row r="526" ht="15.75" customHeight="1">
      <c r="N526" s="70"/>
      <c r="O526" s="70"/>
    </row>
    <row r="527" ht="15.75" customHeight="1">
      <c r="N527" s="70"/>
      <c r="O527" s="70"/>
    </row>
    <row r="528" ht="15.75" customHeight="1">
      <c r="N528" s="70"/>
      <c r="O528" s="70"/>
    </row>
    <row r="529" ht="15.75" customHeight="1">
      <c r="N529" s="70"/>
      <c r="O529" s="70"/>
    </row>
    <row r="530" ht="15.75" customHeight="1">
      <c r="N530" s="70"/>
      <c r="O530" s="70"/>
    </row>
    <row r="531" ht="15.75" customHeight="1">
      <c r="N531" s="70"/>
      <c r="O531" s="70"/>
    </row>
    <row r="532" ht="15.75" customHeight="1">
      <c r="N532" s="70"/>
      <c r="O532" s="70"/>
    </row>
    <row r="533" ht="15.75" customHeight="1">
      <c r="N533" s="70"/>
      <c r="O533" s="70"/>
    </row>
    <row r="534" ht="15.75" customHeight="1">
      <c r="N534" s="70"/>
      <c r="O534" s="70"/>
    </row>
    <row r="535" ht="15.75" customHeight="1">
      <c r="N535" s="70"/>
      <c r="O535" s="70"/>
    </row>
    <row r="536" ht="15.75" customHeight="1">
      <c r="N536" s="70"/>
      <c r="O536" s="70"/>
    </row>
    <row r="537" ht="15.75" customHeight="1">
      <c r="N537" s="70"/>
      <c r="O537" s="70"/>
    </row>
    <row r="538" ht="15.75" customHeight="1">
      <c r="N538" s="70"/>
      <c r="O538" s="70"/>
    </row>
    <row r="539" ht="15.75" customHeight="1">
      <c r="N539" s="70"/>
      <c r="O539" s="70"/>
    </row>
    <row r="540" ht="15.75" customHeight="1">
      <c r="N540" s="70"/>
      <c r="O540" s="70"/>
    </row>
    <row r="541" ht="15.75" customHeight="1">
      <c r="N541" s="70"/>
      <c r="O541" s="70"/>
    </row>
    <row r="542" ht="15.75" customHeight="1">
      <c r="N542" s="70"/>
      <c r="O542" s="70"/>
    </row>
    <row r="543" ht="15.75" customHeight="1">
      <c r="N543" s="70"/>
      <c r="O543" s="70"/>
    </row>
    <row r="544" ht="15.75" customHeight="1">
      <c r="N544" s="70"/>
      <c r="O544" s="70"/>
    </row>
    <row r="545" ht="15.75" customHeight="1">
      <c r="N545" s="70"/>
      <c r="O545" s="70"/>
    </row>
    <row r="546" ht="15.75" customHeight="1">
      <c r="N546" s="70"/>
      <c r="O546" s="70"/>
    </row>
    <row r="547" ht="15.75" customHeight="1">
      <c r="N547" s="70"/>
      <c r="O547" s="70"/>
    </row>
    <row r="548" ht="15.75" customHeight="1">
      <c r="N548" s="70"/>
      <c r="O548" s="70"/>
    </row>
    <row r="549" ht="15.75" customHeight="1">
      <c r="N549" s="70"/>
      <c r="O549" s="70"/>
    </row>
    <row r="550" ht="15.75" customHeight="1">
      <c r="N550" s="70"/>
      <c r="O550" s="70"/>
    </row>
    <row r="551" ht="15.75" customHeight="1">
      <c r="N551" s="70"/>
      <c r="O551" s="70"/>
    </row>
    <row r="552" ht="15.75" customHeight="1">
      <c r="N552" s="70"/>
      <c r="O552" s="70"/>
    </row>
    <row r="553" ht="15.75" customHeight="1">
      <c r="N553" s="70"/>
      <c r="O553" s="70"/>
    </row>
    <row r="554" ht="15.75" customHeight="1">
      <c r="N554" s="70"/>
      <c r="O554" s="70"/>
    </row>
    <row r="555" ht="15.75" customHeight="1">
      <c r="N555" s="70"/>
      <c r="O555" s="70"/>
    </row>
    <row r="556" ht="15.75" customHeight="1">
      <c r="N556" s="70"/>
      <c r="O556" s="70"/>
    </row>
    <row r="557" ht="15.75" customHeight="1">
      <c r="N557" s="70"/>
      <c r="O557" s="70"/>
    </row>
    <row r="558" ht="15.75" customHeight="1">
      <c r="N558" s="70"/>
      <c r="O558" s="70"/>
    </row>
    <row r="559" ht="15.75" customHeight="1">
      <c r="N559" s="70"/>
      <c r="O559" s="70"/>
    </row>
    <row r="560" ht="15.75" customHeight="1">
      <c r="N560" s="70"/>
      <c r="O560" s="70"/>
    </row>
    <row r="561" ht="15.75" customHeight="1">
      <c r="N561" s="70"/>
      <c r="O561" s="70"/>
    </row>
    <row r="562" ht="15.75" customHeight="1">
      <c r="N562" s="70"/>
      <c r="O562" s="70"/>
    </row>
    <row r="563" ht="15.75" customHeight="1">
      <c r="N563" s="70"/>
      <c r="O563" s="70"/>
    </row>
    <row r="564" ht="15.75" customHeight="1">
      <c r="N564" s="70"/>
      <c r="O564" s="70"/>
    </row>
    <row r="565" ht="15.75" customHeight="1">
      <c r="N565" s="70"/>
      <c r="O565" s="70"/>
    </row>
    <row r="566" ht="15.75" customHeight="1">
      <c r="N566" s="70"/>
      <c r="O566" s="70"/>
    </row>
    <row r="567" ht="15.75" customHeight="1">
      <c r="N567" s="70"/>
      <c r="O567" s="70"/>
    </row>
    <row r="568" ht="15.75" customHeight="1">
      <c r="N568" s="70"/>
      <c r="O568" s="70"/>
    </row>
    <row r="569" ht="15.75" customHeight="1">
      <c r="N569" s="70"/>
      <c r="O569" s="70"/>
    </row>
    <row r="570" ht="15.75" customHeight="1">
      <c r="N570" s="70"/>
      <c r="O570" s="70"/>
    </row>
    <row r="571" ht="15.75" customHeight="1">
      <c r="N571" s="70"/>
      <c r="O571" s="70"/>
    </row>
    <row r="572" ht="15.75" customHeight="1">
      <c r="N572" s="70"/>
      <c r="O572" s="70"/>
    </row>
    <row r="573" ht="15.75" customHeight="1">
      <c r="N573" s="70"/>
      <c r="O573" s="70"/>
    </row>
    <row r="574" ht="15.75" customHeight="1">
      <c r="N574" s="70"/>
      <c r="O574" s="70"/>
    </row>
    <row r="575" ht="15.75" customHeight="1">
      <c r="N575" s="70"/>
      <c r="O575" s="70"/>
    </row>
    <row r="576" ht="15.75" customHeight="1">
      <c r="N576" s="70"/>
      <c r="O576" s="70"/>
    </row>
    <row r="577" ht="15.75" customHeight="1">
      <c r="N577" s="70"/>
      <c r="O577" s="70"/>
    </row>
    <row r="578" ht="15.75" customHeight="1">
      <c r="N578" s="70"/>
      <c r="O578" s="70"/>
    </row>
    <row r="579" ht="15.75" customHeight="1">
      <c r="N579" s="70"/>
      <c r="O579" s="70"/>
    </row>
    <row r="580" ht="15.75" customHeight="1">
      <c r="N580" s="70"/>
      <c r="O580" s="70"/>
    </row>
    <row r="581" ht="15.75" customHeight="1">
      <c r="N581" s="70"/>
      <c r="O581" s="70"/>
    </row>
    <row r="582" ht="15.75" customHeight="1">
      <c r="N582" s="70"/>
      <c r="O582" s="70"/>
    </row>
    <row r="583" ht="15.75" customHeight="1">
      <c r="N583" s="70"/>
      <c r="O583" s="70"/>
    </row>
    <row r="584" ht="15.75" customHeight="1">
      <c r="N584" s="70"/>
      <c r="O584" s="70"/>
    </row>
    <row r="585" ht="15.75" customHeight="1">
      <c r="N585" s="70"/>
      <c r="O585" s="70"/>
    </row>
    <row r="586" ht="15.75" customHeight="1">
      <c r="N586" s="70"/>
      <c r="O586" s="70"/>
    </row>
    <row r="587" ht="15.75" customHeight="1">
      <c r="N587" s="70"/>
      <c r="O587" s="70"/>
    </row>
    <row r="588" ht="15.75" customHeight="1">
      <c r="N588" s="70"/>
      <c r="O588" s="70"/>
    </row>
    <row r="589" ht="15.75" customHeight="1">
      <c r="N589" s="70"/>
      <c r="O589" s="70"/>
    </row>
    <row r="590" ht="15.75" customHeight="1">
      <c r="N590" s="70"/>
      <c r="O590" s="70"/>
    </row>
    <row r="591" ht="15.75" customHeight="1">
      <c r="N591" s="70"/>
      <c r="O591" s="70"/>
    </row>
    <row r="592" ht="15.75" customHeight="1">
      <c r="N592" s="70"/>
      <c r="O592" s="70"/>
    </row>
    <row r="593" ht="15.75" customHeight="1">
      <c r="N593" s="70"/>
      <c r="O593" s="70"/>
    </row>
    <row r="594" ht="15.75" customHeight="1">
      <c r="N594" s="70"/>
      <c r="O594" s="70"/>
    </row>
    <row r="595" ht="15.75" customHeight="1">
      <c r="N595" s="70"/>
      <c r="O595" s="70"/>
    </row>
    <row r="596" ht="15.75" customHeight="1">
      <c r="N596" s="70"/>
      <c r="O596" s="70"/>
    </row>
    <row r="597" ht="15.75" customHeight="1">
      <c r="N597" s="70"/>
      <c r="O597" s="70"/>
    </row>
    <row r="598" ht="15.75" customHeight="1">
      <c r="N598" s="70"/>
      <c r="O598" s="70"/>
    </row>
    <row r="599" ht="15.75" customHeight="1">
      <c r="N599" s="70"/>
      <c r="O599" s="70"/>
    </row>
    <row r="600" ht="15.75" customHeight="1">
      <c r="N600" s="70"/>
      <c r="O600" s="70"/>
    </row>
    <row r="601" ht="15.75" customHeight="1">
      <c r="N601" s="70"/>
      <c r="O601" s="70"/>
    </row>
    <row r="602" ht="15.75" customHeight="1">
      <c r="N602" s="70"/>
      <c r="O602" s="70"/>
    </row>
    <row r="603" ht="15.75" customHeight="1">
      <c r="N603" s="70"/>
      <c r="O603" s="70"/>
    </row>
    <row r="604" ht="15.75" customHeight="1">
      <c r="N604" s="70"/>
      <c r="O604" s="70"/>
    </row>
    <row r="605" ht="15.75" customHeight="1">
      <c r="N605" s="70"/>
      <c r="O605" s="70"/>
    </row>
    <row r="606" ht="15.75" customHeight="1">
      <c r="N606" s="70"/>
      <c r="O606" s="70"/>
    </row>
    <row r="607" ht="15.75" customHeight="1">
      <c r="N607" s="70"/>
      <c r="O607" s="70"/>
    </row>
    <row r="608" ht="15.75" customHeight="1">
      <c r="N608" s="70"/>
      <c r="O608" s="70"/>
    </row>
    <row r="609" ht="15.75" customHeight="1">
      <c r="N609" s="70"/>
      <c r="O609" s="70"/>
    </row>
    <row r="610" ht="15.75" customHeight="1">
      <c r="N610" s="70"/>
      <c r="O610" s="70"/>
    </row>
    <row r="611" ht="15.75" customHeight="1">
      <c r="N611" s="70"/>
      <c r="O611" s="70"/>
    </row>
    <row r="612" ht="15.75" customHeight="1">
      <c r="N612" s="70"/>
      <c r="O612" s="70"/>
    </row>
    <row r="613" ht="15.75" customHeight="1">
      <c r="N613" s="70"/>
      <c r="O613" s="70"/>
    </row>
    <row r="614" ht="15.75" customHeight="1">
      <c r="N614" s="70"/>
      <c r="O614" s="70"/>
    </row>
    <row r="615" ht="15.75" customHeight="1">
      <c r="N615" s="70"/>
      <c r="O615" s="70"/>
    </row>
    <row r="616" ht="15.75" customHeight="1">
      <c r="N616" s="70"/>
      <c r="O616" s="70"/>
    </row>
    <row r="617" ht="15.75" customHeight="1">
      <c r="N617" s="70"/>
      <c r="O617" s="70"/>
    </row>
    <row r="618" ht="15.75" customHeight="1">
      <c r="N618" s="70"/>
      <c r="O618" s="70"/>
    </row>
    <row r="619" ht="15.75" customHeight="1">
      <c r="N619" s="70"/>
      <c r="O619" s="70"/>
    </row>
    <row r="620" ht="15.75" customHeight="1">
      <c r="N620" s="70"/>
      <c r="O620" s="70"/>
    </row>
    <row r="621" ht="15.75" customHeight="1">
      <c r="N621" s="70"/>
      <c r="O621" s="70"/>
    </row>
    <row r="622" ht="15.75" customHeight="1">
      <c r="N622" s="70"/>
      <c r="O622" s="70"/>
    </row>
    <row r="623" ht="15.75" customHeight="1">
      <c r="N623" s="70"/>
      <c r="O623" s="70"/>
    </row>
    <row r="624" ht="15.75" customHeight="1">
      <c r="N624" s="70"/>
      <c r="O624" s="70"/>
    </row>
    <row r="625" ht="15.75" customHeight="1">
      <c r="N625" s="70"/>
      <c r="O625" s="70"/>
    </row>
    <row r="626" ht="15.75" customHeight="1">
      <c r="N626" s="70"/>
      <c r="O626" s="70"/>
    </row>
    <row r="627" ht="15.75" customHeight="1">
      <c r="N627" s="70"/>
      <c r="O627" s="70"/>
    </row>
    <row r="628" ht="15.75" customHeight="1">
      <c r="N628" s="70"/>
      <c r="O628" s="70"/>
    </row>
    <row r="629" ht="15.75" customHeight="1">
      <c r="N629" s="70"/>
      <c r="O629" s="70"/>
    </row>
    <row r="630" ht="15.75" customHeight="1">
      <c r="N630" s="70"/>
      <c r="O630" s="70"/>
    </row>
    <row r="631" ht="15.75" customHeight="1">
      <c r="N631" s="70"/>
      <c r="O631" s="70"/>
    </row>
    <row r="632" ht="15.75" customHeight="1">
      <c r="N632" s="70"/>
      <c r="O632" s="70"/>
    </row>
    <row r="633" ht="15.75" customHeight="1">
      <c r="N633" s="70"/>
      <c r="O633" s="70"/>
    </row>
    <row r="634" ht="15.75" customHeight="1">
      <c r="N634" s="70"/>
      <c r="O634" s="70"/>
    </row>
    <row r="635" ht="15.75" customHeight="1">
      <c r="N635" s="70"/>
      <c r="O635" s="70"/>
    </row>
    <row r="636" ht="15.75" customHeight="1">
      <c r="N636" s="70"/>
      <c r="O636" s="70"/>
    </row>
    <row r="637" ht="15.75" customHeight="1">
      <c r="N637" s="70"/>
      <c r="O637" s="70"/>
    </row>
    <row r="638" ht="15.75" customHeight="1">
      <c r="N638" s="70"/>
      <c r="O638" s="70"/>
    </row>
    <row r="639" ht="15.75" customHeight="1">
      <c r="N639" s="70"/>
      <c r="O639" s="70"/>
    </row>
    <row r="640" ht="15.75" customHeight="1">
      <c r="N640" s="70"/>
      <c r="O640" s="70"/>
    </row>
    <row r="641" ht="15.75" customHeight="1">
      <c r="N641" s="70"/>
      <c r="O641" s="70"/>
    </row>
    <row r="642" ht="15.75" customHeight="1">
      <c r="N642" s="70"/>
      <c r="O642" s="70"/>
    </row>
    <row r="643" ht="15.75" customHeight="1">
      <c r="N643" s="70"/>
      <c r="O643" s="70"/>
    </row>
    <row r="644" ht="15.75" customHeight="1">
      <c r="N644" s="70"/>
      <c r="O644" s="70"/>
    </row>
    <row r="645" ht="15.75" customHeight="1">
      <c r="N645" s="70"/>
      <c r="O645" s="70"/>
    </row>
    <row r="646" ht="15.75" customHeight="1">
      <c r="N646" s="70"/>
      <c r="O646" s="70"/>
    </row>
    <row r="647" ht="15.75" customHeight="1">
      <c r="N647" s="70"/>
      <c r="O647" s="70"/>
    </row>
    <row r="648" ht="15.75" customHeight="1">
      <c r="N648" s="70"/>
      <c r="O648" s="70"/>
    </row>
    <row r="649" ht="15.75" customHeight="1">
      <c r="N649" s="70"/>
      <c r="O649" s="70"/>
    </row>
    <row r="650" ht="15.75" customHeight="1">
      <c r="N650" s="70"/>
      <c r="O650" s="70"/>
    </row>
    <row r="651" ht="15.75" customHeight="1">
      <c r="N651" s="70"/>
      <c r="O651" s="70"/>
    </row>
    <row r="652" ht="15.75" customHeight="1">
      <c r="N652" s="70"/>
      <c r="O652" s="70"/>
    </row>
    <row r="653" ht="15.75" customHeight="1">
      <c r="N653" s="70"/>
      <c r="O653" s="70"/>
    </row>
    <row r="654" ht="15.75" customHeight="1">
      <c r="N654" s="70"/>
      <c r="O654" s="70"/>
    </row>
    <row r="655" ht="15.75" customHeight="1">
      <c r="N655" s="70"/>
      <c r="O655" s="70"/>
    </row>
    <row r="656" ht="15.75" customHeight="1">
      <c r="N656" s="70"/>
      <c r="O656" s="70"/>
    </row>
    <row r="657" ht="15.75" customHeight="1">
      <c r="N657" s="70"/>
      <c r="O657" s="70"/>
    </row>
    <row r="658" ht="15.75" customHeight="1">
      <c r="N658" s="70"/>
      <c r="O658" s="70"/>
    </row>
    <row r="659" ht="15.75" customHeight="1">
      <c r="N659" s="70"/>
      <c r="O659" s="70"/>
    </row>
    <row r="660" ht="15.75" customHeight="1">
      <c r="N660" s="70"/>
      <c r="O660" s="70"/>
    </row>
    <row r="661" ht="15.75" customHeight="1">
      <c r="N661" s="70"/>
      <c r="O661" s="70"/>
    </row>
    <row r="662" ht="15.75" customHeight="1">
      <c r="N662" s="70"/>
      <c r="O662" s="70"/>
    </row>
    <row r="663" ht="15.75" customHeight="1">
      <c r="N663" s="70"/>
      <c r="O663" s="70"/>
    </row>
    <row r="664" ht="15.75" customHeight="1">
      <c r="N664" s="70"/>
      <c r="O664" s="70"/>
    </row>
    <row r="665" ht="15.75" customHeight="1">
      <c r="N665" s="70"/>
      <c r="O665" s="70"/>
    </row>
    <row r="666" ht="15.75" customHeight="1">
      <c r="N666" s="70"/>
      <c r="O666" s="70"/>
    </row>
    <row r="667" ht="15.75" customHeight="1">
      <c r="N667" s="70"/>
      <c r="O667" s="70"/>
    </row>
    <row r="668" ht="15.75" customHeight="1">
      <c r="N668" s="70"/>
      <c r="O668" s="70"/>
    </row>
    <row r="669" ht="15.75" customHeight="1">
      <c r="N669" s="70"/>
      <c r="O669" s="70"/>
    </row>
    <row r="670" ht="15.75" customHeight="1">
      <c r="N670" s="70"/>
      <c r="O670" s="70"/>
    </row>
    <row r="671" ht="15.75" customHeight="1">
      <c r="N671" s="70"/>
      <c r="O671" s="70"/>
    </row>
    <row r="672" ht="15.75" customHeight="1">
      <c r="N672" s="70"/>
      <c r="O672" s="70"/>
    </row>
    <row r="673" ht="15.75" customHeight="1">
      <c r="N673" s="70"/>
      <c r="O673" s="70"/>
    </row>
    <row r="674" ht="15.75" customHeight="1">
      <c r="N674" s="70"/>
      <c r="O674" s="70"/>
    </row>
    <row r="675" ht="15.75" customHeight="1">
      <c r="N675" s="70"/>
      <c r="O675" s="70"/>
    </row>
    <row r="676" ht="15.75" customHeight="1">
      <c r="N676" s="70"/>
      <c r="O676" s="70"/>
    </row>
    <row r="677" ht="15.75" customHeight="1">
      <c r="N677" s="70"/>
      <c r="O677" s="70"/>
    </row>
    <row r="678" ht="15.75" customHeight="1">
      <c r="N678" s="70"/>
      <c r="O678" s="70"/>
    </row>
    <row r="679" ht="15.75" customHeight="1">
      <c r="N679" s="70"/>
      <c r="O679" s="70"/>
    </row>
    <row r="680" ht="15.75" customHeight="1">
      <c r="N680" s="70"/>
      <c r="O680" s="70"/>
    </row>
    <row r="681" ht="15.75" customHeight="1">
      <c r="N681" s="70"/>
      <c r="O681" s="70"/>
    </row>
    <row r="682" ht="15.75" customHeight="1">
      <c r="N682" s="70"/>
      <c r="O682" s="70"/>
    </row>
    <row r="683" ht="15.75" customHeight="1">
      <c r="N683" s="70"/>
      <c r="O683" s="70"/>
    </row>
    <row r="684" ht="15.75" customHeight="1">
      <c r="N684" s="70"/>
      <c r="O684" s="70"/>
    </row>
    <row r="685" ht="15.75" customHeight="1">
      <c r="N685" s="70"/>
      <c r="O685" s="70"/>
    </row>
    <row r="686" ht="15.75" customHeight="1">
      <c r="N686" s="70"/>
      <c r="O686" s="70"/>
    </row>
    <row r="687" ht="15.75" customHeight="1">
      <c r="N687" s="70"/>
      <c r="O687" s="70"/>
    </row>
    <row r="688" ht="15.75" customHeight="1">
      <c r="N688" s="70"/>
      <c r="O688" s="70"/>
    </row>
    <row r="689" ht="15.75" customHeight="1">
      <c r="N689" s="70"/>
      <c r="O689" s="70"/>
    </row>
    <row r="690" ht="15.75" customHeight="1">
      <c r="N690" s="70"/>
      <c r="O690" s="70"/>
    </row>
    <row r="691" ht="15.75" customHeight="1">
      <c r="N691" s="70"/>
      <c r="O691" s="70"/>
    </row>
    <row r="692" ht="15.75" customHeight="1">
      <c r="N692" s="70"/>
      <c r="O692" s="70"/>
    </row>
    <row r="693" ht="15.75" customHeight="1">
      <c r="N693" s="70"/>
      <c r="O693" s="70"/>
    </row>
    <row r="694" ht="15.75" customHeight="1">
      <c r="N694" s="70"/>
      <c r="O694" s="70"/>
    </row>
    <row r="695" ht="15.75" customHeight="1">
      <c r="N695" s="70"/>
      <c r="O695" s="70"/>
    </row>
    <row r="696" ht="15.75" customHeight="1">
      <c r="N696" s="70"/>
      <c r="O696" s="70"/>
    </row>
    <row r="697" ht="15.75" customHeight="1">
      <c r="N697" s="70"/>
      <c r="O697" s="70"/>
    </row>
    <row r="698" ht="15.75" customHeight="1">
      <c r="N698" s="70"/>
      <c r="O698" s="70"/>
    </row>
    <row r="699" ht="15.75" customHeight="1">
      <c r="N699" s="70"/>
      <c r="O699" s="70"/>
    </row>
    <row r="700" ht="15.75" customHeight="1">
      <c r="N700" s="70"/>
      <c r="O700" s="70"/>
    </row>
    <row r="701" ht="15.75" customHeight="1">
      <c r="N701" s="70"/>
      <c r="O701" s="70"/>
    </row>
    <row r="702" ht="15.75" customHeight="1">
      <c r="N702" s="70"/>
      <c r="O702" s="70"/>
    </row>
    <row r="703" ht="15.75" customHeight="1">
      <c r="N703" s="70"/>
      <c r="O703" s="70"/>
    </row>
    <row r="704" ht="15.75" customHeight="1">
      <c r="N704" s="70"/>
      <c r="O704" s="70"/>
    </row>
    <row r="705" ht="15.75" customHeight="1">
      <c r="N705" s="70"/>
      <c r="O705" s="70"/>
    </row>
    <row r="706" ht="15.75" customHeight="1">
      <c r="N706" s="70"/>
      <c r="O706" s="70"/>
    </row>
    <row r="707" ht="15.75" customHeight="1">
      <c r="N707" s="70"/>
      <c r="O707" s="70"/>
    </row>
    <row r="708" ht="15.75" customHeight="1">
      <c r="N708" s="70"/>
      <c r="O708" s="70"/>
    </row>
    <row r="709" ht="15.75" customHeight="1">
      <c r="N709" s="70"/>
      <c r="O709" s="70"/>
    </row>
    <row r="710" ht="15.75" customHeight="1">
      <c r="N710" s="70"/>
      <c r="O710" s="70"/>
    </row>
    <row r="711" ht="15.75" customHeight="1">
      <c r="N711" s="70"/>
      <c r="O711" s="70"/>
    </row>
    <row r="712" ht="15.75" customHeight="1">
      <c r="N712" s="70"/>
      <c r="O712" s="70"/>
    </row>
    <row r="713" ht="15.75" customHeight="1">
      <c r="N713" s="70"/>
      <c r="O713" s="70"/>
    </row>
    <row r="714" ht="15.75" customHeight="1">
      <c r="N714" s="70"/>
      <c r="O714" s="70"/>
    </row>
    <row r="715" ht="15.75" customHeight="1">
      <c r="N715" s="70"/>
      <c r="O715" s="70"/>
    </row>
    <row r="716" ht="15.75" customHeight="1">
      <c r="N716" s="70"/>
      <c r="O716" s="70"/>
    </row>
    <row r="717" ht="15.75" customHeight="1">
      <c r="N717" s="70"/>
      <c r="O717" s="70"/>
    </row>
    <row r="718" ht="15.75" customHeight="1">
      <c r="N718" s="70"/>
      <c r="O718" s="70"/>
    </row>
    <row r="719" ht="15.75" customHeight="1">
      <c r="N719" s="70"/>
      <c r="O719" s="70"/>
    </row>
    <row r="720" ht="15.75" customHeight="1">
      <c r="N720" s="70"/>
      <c r="O720" s="70"/>
    </row>
    <row r="721" ht="15.75" customHeight="1">
      <c r="N721" s="70"/>
      <c r="O721" s="70"/>
    </row>
    <row r="722" ht="15.75" customHeight="1">
      <c r="N722" s="70"/>
      <c r="O722" s="70"/>
    </row>
    <row r="723" ht="15.75" customHeight="1">
      <c r="N723" s="70"/>
      <c r="O723" s="70"/>
    </row>
    <row r="724" ht="15.75" customHeight="1">
      <c r="N724" s="70"/>
      <c r="O724" s="70"/>
    </row>
    <row r="725" ht="15.75" customHeight="1">
      <c r="N725" s="70"/>
      <c r="O725" s="70"/>
    </row>
    <row r="726" ht="15.75" customHeight="1">
      <c r="N726" s="70"/>
      <c r="O726" s="70"/>
    </row>
    <row r="727" ht="15.75" customHeight="1">
      <c r="N727" s="70"/>
      <c r="O727" s="70"/>
    </row>
    <row r="728" ht="15.75" customHeight="1">
      <c r="N728" s="70"/>
      <c r="O728" s="70"/>
    </row>
    <row r="729" ht="15.75" customHeight="1">
      <c r="N729" s="70"/>
      <c r="O729" s="70"/>
    </row>
    <row r="730" ht="15.75" customHeight="1">
      <c r="N730" s="70"/>
      <c r="O730" s="70"/>
    </row>
    <row r="731" ht="15.75" customHeight="1">
      <c r="N731" s="70"/>
      <c r="O731" s="70"/>
    </row>
    <row r="732" ht="15.75" customHeight="1">
      <c r="N732" s="70"/>
      <c r="O732" s="70"/>
    </row>
    <row r="733" ht="15.75" customHeight="1">
      <c r="N733" s="70"/>
      <c r="O733" s="70"/>
    </row>
    <row r="734" ht="15.75" customHeight="1">
      <c r="N734" s="70"/>
      <c r="O734" s="70"/>
    </row>
    <row r="735" ht="15.75" customHeight="1">
      <c r="N735" s="70"/>
      <c r="O735" s="70"/>
    </row>
    <row r="736" ht="15.75" customHeight="1">
      <c r="N736" s="70"/>
      <c r="O736" s="70"/>
    </row>
    <row r="737" ht="15.75" customHeight="1">
      <c r="N737" s="70"/>
      <c r="O737" s="70"/>
    </row>
    <row r="738" ht="15.75" customHeight="1">
      <c r="N738" s="70"/>
      <c r="O738" s="70"/>
    </row>
    <row r="739" ht="15.75" customHeight="1">
      <c r="N739" s="70"/>
      <c r="O739" s="70"/>
    </row>
    <row r="740" ht="15.75" customHeight="1">
      <c r="N740" s="70"/>
      <c r="O740" s="70"/>
    </row>
    <row r="741" ht="15.75" customHeight="1">
      <c r="N741" s="70"/>
      <c r="O741" s="70"/>
    </row>
    <row r="742" ht="15.75" customHeight="1">
      <c r="N742" s="70"/>
      <c r="O742" s="70"/>
    </row>
    <row r="743" ht="15.75" customHeight="1">
      <c r="N743" s="70"/>
      <c r="O743" s="70"/>
    </row>
    <row r="744" ht="15.75" customHeight="1">
      <c r="N744" s="70"/>
      <c r="O744" s="70"/>
    </row>
    <row r="745" ht="15.75" customHeight="1">
      <c r="N745" s="70"/>
      <c r="O745" s="70"/>
    </row>
    <row r="746" ht="15.75" customHeight="1">
      <c r="N746" s="70"/>
      <c r="O746" s="70"/>
    </row>
    <row r="747" ht="15.75" customHeight="1">
      <c r="N747" s="70"/>
      <c r="O747" s="70"/>
    </row>
    <row r="748" ht="15.75" customHeight="1">
      <c r="N748" s="70"/>
      <c r="O748" s="70"/>
    </row>
    <row r="749" ht="15.75" customHeight="1">
      <c r="N749" s="70"/>
      <c r="O749" s="70"/>
    </row>
    <row r="750" ht="15.75" customHeight="1">
      <c r="N750" s="70"/>
      <c r="O750" s="70"/>
    </row>
    <row r="751" ht="15.75" customHeight="1">
      <c r="N751" s="70"/>
      <c r="O751" s="70"/>
    </row>
    <row r="752" ht="15.75" customHeight="1">
      <c r="N752" s="70"/>
      <c r="O752" s="70"/>
    </row>
    <row r="753" ht="15.75" customHeight="1">
      <c r="N753" s="70"/>
      <c r="O753" s="70"/>
    </row>
    <row r="754" ht="15.75" customHeight="1">
      <c r="N754" s="70"/>
      <c r="O754" s="70"/>
    </row>
    <row r="755" ht="15.75" customHeight="1">
      <c r="N755" s="70"/>
      <c r="O755" s="70"/>
    </row>
    <row r="756" ht="15.75" customHeight="1">
      <c r="N756" s="70"/>
      <c r="O756" s="70"/>
    </row>
    <row r="757" ht="15.75" customHeight="1">
      <c r="N757" s="70"/>
      <c r="O757" s="70"/>
    </row>
    <row r="758" ht="15.75" customHeight="1">
      <c r="N758" s="70"/>
      <c r="O758" s="70"/>
    </row>
    <row r="759" ht="15.75" customHeight="1">
      <c r="N759" s="70"/>
      <c r="O759" s="70"/>
    </row>
    <row r="760" ht="15.75" customHeight="1">
      <c r="N760" s="70"/>
      <c r="O760" s="70"/>
    </row>
    <row r="761" ht="15.75" customHeight="1">
      <c r="N761" s="70"/>
      <c r="O761" s="70"/>
    </row>
    <row r="762" ht="15.75" customHeight="1">
      <c r="N762" s="70"/>
      <c r="O762" s="70"/>
    </row>
    <row r="763" ht="15.75" customHeight="1">
      <c r="N763" s="70"/>
      <c r="O763" s="70"/>
    </row>
    <row r="764" ht="15.75" customHeight="1">
      <c r="N764" s="70"/>
      <c r="O764" s="70"/>
    </row>
    <row r="765" ht="15.75" customHeight="1">
      <c r="N765" s="70"/>
      <c r="O765" s="70"/>
    </row>
    <row r="766" ht="15.75" customHeight="1">
      <c r="N766" s="70"/>
      <c r="O766" s="70"/>
    </row>
    <row r="767" ht="15.75" customHeight="1">
      <c r="N767" s="70"/>
      <c r="O767" s="70"/>
    </row>
    <row r="768" ht="15.75" customHeight="1">
      <c r="N768" s="70"/>
      <c r="O768" s="70"/>
    </row>
    <row r="769" ht="15.75" customHeight="1">
      <c r="N769" s="70"/>
      <c r="O769" s="70"/>
    </row>
    <row r="770" ht="15.75" customHeight="1">
      <c r="N770" s="70"/>
      <c r="O770" s="70"/>
    </row>
    <row r="771" ht="15.75" customHeight="1">
      <c r="N771" s="70"/>
      <c r="O771" s="70"/>
    </row>
    <row r="772" ht="15.75" customHeight="1">
      <c r="N772" s="70"/>
      <c r="O772" s="70"/>
    </row>
    <row r="773" ht="15.75" customHeight="1">
      <c r="N773" s="70"/>
      <c r="O773" s="70"/>
    </row>
    <row r="774" ht="15.75" customHeight="1">
      <c r="N774" s="70"/>
      <c r="O774" s="70"/>
    </row>
    <row r="775" ht="15.75" customHeight="1">
      <c r="N775" s="70"/>
      <c r="O775" s="70"/>
    </row>
    <row r="776" ht="15.75" customHeight="1">
      <c r="N776" s="70"/>
      <c r="O776" s="70"/>
    </row>
    <row r="777" ht="15.75" customHeight="1">
      <c r="N777" s="70"/>
      <c r="O777" s="70"/>
    </row>
    <row r="778" ht="15.75" customHeight="1">
      <c r="N778" s="70"/>
      <c r="O778" s="70"/>
    </row>
    <row r="779" ht="15.75" customHeight="1">
      <c r="N779" s="70"/>
      <c r="O779" s="70"/>
    </row>
    <row r="780" ht="15.75" customHeight="1">
      <c r="N780" s="70"/>
      <c r="O780" s="70"/>
    </row>
    <row r="781" ht="15.75" customHeight="1">
      <c r="N781" s="70"/>
      <c r="O781" s="70"/>
    </row>
    <row r="782" ht="15.75" customHeight="1">
      <c r="N782" s="70"/>
      <c r="O782" s="70"/>
    </row>
    <row r="783" ht="15.75" customHeight="1">
      <c r="N783" s="70"/>
      <c r="O783" s="70"/>
    </row>
    <row r="784" ht="15.75" customHeight="1">
      <c r="N784" s="70"/>
      <c r="O784" s="70"/>
    </row>
    <row r="785" ht="15.75" customHeight="1">
      <c r="N785" s="70"/>
      <c r="O785" s="70"/>
    </row>
    <row r="786" ht="15.75" customHeight="1">
      <c r="N786" s="70"/>
      <c r="O786" s="70"/>
    </row>
    <row r="787" ht="15.75" customHeight="1">
      <c r="N787" s="70"/>
      <c r="O787" s="70"/>
    </row>
    <row r="788" ht="15.75" customHeight="1">
      <c r="N788" s="70"/>
      <c r="O788" s="70"/>
    </row>
    <row r="789" ht="15.75" customHeight="1">
      <c r="N789" s="70"/>
      <c r="O789" s="70"/>
    </row>
    <row r="790" ht="15.75" customHeight="1">
      <c r="N790" s="70"/>
      <c r="O790" s="70"/>
    </row>
    <row r="791" ht="15.75" customHeight="1">
      <c r="N791" s="70"/>
      <c r="O791" s="70"/>
    </row>
    <row r="792" ht="15.75" customHeight="1">
      <c r="N792" s="70"/>
      <c r="O792" s="70"/>
    </row>
    <row r="793" ht="15.75" customHeight="1">
      <c r="N793" s="70"/>
      <c r="O793" s="70"/>
    </row>
    <row r="794" ht="15.75" customHeight="1">
      <c r="N794" s="70"/>
      <c r="O794" s="70"/>
    </row>
    <row r="795" ht="15.75" customHeight="1">
      <c r="N795" s="70"/>
      <c r="O795" s="70"/>
    </row>
    <row r="796" ht="15.75" customHeight="1">
      <c r="N796" s="70"/>
      <c r="O796" s="70"/>
    </row>
    <row r="797" ht="15.75" customHeight="1">
      <c r="N797" s="70"/>
      <c r="O797" s="70"/>
    </row>
    <row r="798" ht="15.75" customHeight="1">
      <c r="N798" s="70"/>
      <c r="O798" s="70"/>
    </row>
    <row r="799" ht="15.75" customHeight="1">
      <c r="N799" s="70"/>
      <c r="O799" s="70"/>
    </row>
    <row r="800" ht="15.75" customHeight="1">
      <c r="N800" s="70"/>
      <c r="O800" s="70"/>
    </row>
    <row r="801" ht="15.75" customHeight="1">
      <c r="N801" s="70"/>
      <c r="O801" s="70"/>
    </row>
    <row r="802" ht="15.75" customHeight="1">
      <c r="N802" s="70"/>
      <c r="O802" s="70"/>
    </row>
    <row r="803" ht="15.75" customHeight="1">
      <c r="N803" s="70"/>
      <c r="O803" s="70"/>
    </row>
    <row r="804" ht="15.75" customHeight="1">
      <c r="N804" s="70"/>
      <c r="O804" s="70"/>
    </row>
    <row r="805" ht="15.75" customHeight="1">
      <c r="N805" s="70"/>
      <c r="O805" s="70"/>
    </row>
    <row r="806" ht="15.75" customHeight="1">
      <c r="N806" s="70"/>
      <c r="O806" s="70"/>
    </row>
    <row r="807" ht="15.75" customHeight="1">
      <c r="N807" s="70"/>
      <c r="O807" s="70"/>
    </row>
    <row r="808" ht="15.75" customHeight="1">
      <c r="N808" s="70"/>
      <c r="O808" s="70"/>
    </row>
    <row r="809" ht="15.75" customHeight="1">
      <c r="N809" s="70"/>
      <c r="O809" s="70"/>
    </row>
    <row r="810" ht="15.75" customHeight="1">
      <c r="N810" s="70"/>
      <c r="O810" s="70"/>
    </row>
    <row r="811" ht="15.75" customHeight="1">
      <c r="N811" s="70"/>
      <c r="O811" s="70"/>
    </row>
    <row r="812" ht="15.75" customHeight="1">
      <c r="N812" s="70"/>
      <c r="O812" s="70"/>
    </row>
    <row r="813" ht="15.75" customHeight="1">
      <c r="N813" s="70"/>
      <c r="O813" s="70"/>
    </row>
    <row r="814" ht="15.75" customHeight="1">
      <c r="N814" s="70"/>
      <c r="O814" s="70"/>
    </row>
    <row r="815" ht="15.75" customHeight="1">
      <c r="N815" s="70"/>
      <c r="O815" s="70"/>
    </row>
    <row r="816" ht="15.75" customHeight="1">
      <c r="N816" s="70"/>
      <c r="O816" s="70"/>
    </row>
    <row r="817" ht="15.75" customHeight="1">
      <c r="N817" s="70"/>
      <c r="O817" s="70"/>
    </row>
    <row r="818" ht="15.75" customHeight="1">
      <c r="N818" s="70"/>
      <c r="O818" s="70"/>
    </row>
    <row r="819" ht="15.75" customHeight="1">
      <c r="N819" s="70"/>
      <c r="O819" s="70"/>
    </row>
    <row r="820" ht="15.75" customHeight="1">
      <c r="N820" s="70"/>
      <c r="O820" s="70"/>
    </row>
    <row r="821" ht="15.75" customHeight="1">
      <c r="N821" s="70"/>
      <c r="O821" s="70"/>
    </row>
    <row r="822" ht="15.75" customHeight="1">
      <c r="N822" s="70"/>
      <c r="O822" s="70"/>
    </row>
    <row r="823" ht="15.75" customHeight="1">
      <c r="N823" s="70"/>
      <c r="O823" s="70"/>
    </row>
    <row r="824" ht="15.75" customHeight="1">
      <c r="N824" s="70"/>
      <c r="O824" s="70"/>
    </row>
    <row r="825" ht="15.75" customHeight="1">
      <c r="N825" s="70"/>
      <c r="O825" s="70"/>
    </row>
    <row r="826" ht="15.75" customHeight="1">
      <c r="N826" s="70"/>
      <c r="O826" s="70"/>
    </row>
    <row r="827" ht="15.75" customHeight="1">
      <c r="N827" s="70"/>
      <c r="O827" s="70"/>
    </row>
    <row r="828" ht="15.75" customHeight="1">
      <c r="N828" s="70"/>
      <c r="O828" s="70"/>
    </row>
    <row r="829" ht="15.75" customHeight="1">
      <c r="N829" s="70"/>
      <c r="O829" s="70"/>
    </row>
    <row r="830" ht="15.75" customHeight="1">
      <c r="N830" s="70"/>
      <c r="O830" s="70"/>
    </row>
    <row r="831" ht="15.75" customHeight="1">
      <c r="N831" s="70"/>
      <c r="O831" s="70"/>
    </row>
    <row r="832" ht="15.75" customHeight="1">
      <c r="N832" s="70"/>
      <c r="O832" s="70"/>
    </row>
    <row r="833" ht="15.75" customHeight="1">
      <c r="N833" s="70"/>
      <c r="O833" s="70"/>
    </row>
    <row r="834" ht="15.75" customHeight="1">
      <c r="N834" s="70"/>
      <c r="O834" s="70"/>
    </row>
    <row r="835" ht="15.75" customHeight="1">
      <c r="N835" s="70"/>
      <c r="O835" s="70"/>
    </row>
    <row r="836" ht="15.75" customHeight="1">
      <c r="N836" s="70"/>
      <c r="O836" s="70"/>
    </row>
    <row r="837" ht="15.75" customHeight="1">
      <c r="N837" s="70"/>
      <c r="O837" s="70"/>
    </row>
    <row r="838" ht="15.75" customHeight="1">
      <c r="N838" s="70"/>
      <c r="O838" s="70"/>
    </row>
    <row r="839" ht="15.75" customHeight="1">
      <c r="N839" s="70"/>
      <c r="O839" s="70"/>
    </row>
    <row r="840" ht="15.75" customHeight="1">
      <c r="N840" s="70"/>
      <c r="O840" s="70"/>
    </row>
    <row r="841" ht="15.75" customHeight="1">
      <c r="N841" s="70"/>
      <c r="O841" s="70"/>
    </row>
    <row r="842" ht="15.75" customHeight="1">
      <c r="N842" s="70"/>
      <c r="O842" s="70"/>
    </row>
    <row r="843" ht="15.75" customHeight="1">
      <c r="N843" s="70"/>
      <c r="O843" s="70"/>
    </row>
    <row r="844" ht="15.75" customHeight="1">
      <c r="N844" s="70"/>
      <c r="O844" s="70"/>
    </row>
    <row r="845" ht="15.75" customHeight="1">
      <c r="N845" s="70"/>
      <c r="O845" s="70"/>
    </row>
    <row r="846" ht="15.75" customHeight="1">
      <c r="N846" s="70"/>
      <c r="O846" s="70"/>
    </row>
    <row r="847" ht="15.75" customHeight="1">
      <c r="N847" s="70"/>
      <c r="O847" s="70"/>
    </row>
    <row r="848" ht="15.75" customHeight="1">
      <c r="N848" s="70"/>
      <c r="O848" s="70"/>
    </row>
    <row r="849" ht="15.75" customHeight="1">
      <c r="N849" s="70"/>
      <c r="O849" s="70"/>
    </row>
    <row r="850" ht="15.75" customHeight="1">
      <c r="N850" s="70"/>
      <c r="O850" s="70"/>
    </row>
    <row r="851" ht="15.75" customHeight="1">
      <c r="N851" s="70"/>
      <c r="O851" s="70"/>
    </row>
    <row r="852" ht="15.75" customHeight="1">
      <c r="N852" s="70"/>
      <c r="O852" s="70"/>
    </row>
    <row r="853" ht="15.75" customHeight="1">
      <c r="N853" s="70"/>
      <c r="O853" s="70"/>
    </row>
    <row r="854" ht="15.75" customHeight="1">
      <c r="N854" s="70"/>
      <c r="O854" s="70"/>
    </row>
    <row r="855" ht="15.75" customHeight="1">
      <c r="N855" s="70"/>
      <c r="O855" s="70"/>
    </row>
    <row r="856" ht="15.75" customHeight="1">
      <c r="N856" s="70"/>
      <c r="O856" s="70"/>
    </row>
    <row r="857" ht="15.75" customHeight="1">
      <c r="N857" s="70"/>
      <c r="O857" s="70"/>
    </row>
    <row r="858" ht="15.75" customHeight="1">
      <c r="N858" s="70"/>
      <c r="O858" s="70"/>
    </row>
    <row r="859" ht="15.75" customHeight="1">
      <c r="N859" s="70"/>
      <c r="O859" s="70"/>
    </row>
    <row r="860" ht="15.75" customHeight="1">
      <c r="N860" s="70"/>
      <c r="O860" s="70"/>
    </row>
    <row r="861" ht="15.75" customHeight="1">
      <c r="N861" s="70"/>
      <c r="O861" s="70"/>
    </row>
    <row r="862" ht="15.75" customHeight="1">
      <c r="N862" s="70"/>
      <c r="O862" s="70"/>
    </row>
    <row r="863" ht="15.75" customHeight="1">
      <c r="N863" s="70"/>
      <c r="O863" s="70"/>
    </row>
    <row r="864" ht="15.75" customHeight="1">
      <c r="N864" s="70"/>
      <c r="O864" s="70"/>
    </row>
    <row r="865" ht="15.75" customHeight="1">
      <c r="N865" s="70"/>
      <c r="O865" s="70"/>
    </row>
    <row r="866" ht="15.75" customHeight="1">
      <c r="N866" s="70"/>
      <c r="O866" s="70"/>
    </row>
    <row r="867" ht="15.75" customHeight="1">
      <c r="N867" s="70"/>
      <c r="O867" s="70"/>
    </row>
    <row r="868" ht="15.75" customHeight="1">
      <c r="N868" s="70"/>
      <c r="O868" s="70"/>
    </row>
    <row r="869" ht="15.75" customHeight="1">
      <c r="N869" s="70"/>
      <c r="O869" s="70"/>
    </row>
    <row r="870" ht="15.75" customHeight="1">
      <c r="N870" s="70"/>
      <c r="O870" s="70"/>
    </row>
    <row r="871" ht="15.75" customHeight="1">
      <c r="N871" s="70"/>
      <c r="O871" s="70"/>
    </row>
    <row r="872" ht="15.75" customHeight="1">
      <c r="N872" s="70"/>
      <c r="O872" s="70"/>
    </row>
    <row r="873" ht="15.75" customHeight="1">
      <c r="N873" s="70"/>
      <c r="O873" s="70"/>
    </row>
    <row r="874" ht="15.75" customHeight="1">
      <c r="N874" s="70"/>
      <c r="O874" s="70"/>
    </row>
    <row r="875" ht="15.75" customHeight="1">
      <c r="N875" s="70"/>
      <c r="O875" s="70"/>
    </row>
    <row r="876" ht="15.75" customHeight="1">
      <c r="N876" s="70"/>
      <c r="O876" s="70"/>
    </row>
    <row r="877" ht="15.75" customHeight="1">
      <c r="N877" s="70"/>
      <c r="O877" s="70"/>
    </row>
    <row r="878" ht="15.75" customHeight="1">
      <c r="N878" s="70"/>
      <c r="O878" s="70"/>
    </row>
    <row r="879" ht="15.75" customHeight="1">
      <c r="N879" s="70"/>
      <c r="O879" s="70"/>
    </row>
    <row r="880" ht="15.75" customHeight="1">
      <c r="N880" s="70"/>
      <c r="O880" s="70"/>
    </row>
    <row r="881" ht="15.75" customHeight="1">
      <c r="N881" s="70"/>
      <c r="O881" s="70"/>
    </row>
    <row r="882" ht="15.75" customHeight="1">
      <c r="N882" s="70"/>
      <c r="O882" s="70"/>
    </row>
    <row r="883" ht="15.75" customHeight="1">
      <c r="N883" s="70"/>
      <c r="O883" s="70"/>
    </row>
    <row r="884" ht="15.75" customHeight="1">
      <c r="N884" s="70"/>
      <c r="O884" s="70"/>
    </row>
    <row r="885" ht="15.75" customHeight="1">
      <c r="N885" s="70"/>
      <c r="O885" s="70"/>
    </row>
    <row r="886" ht="15.75" customHeight="1">
      <c r="N886" s="70"/>
      <c r="O886" s="70"/>
    </row>
    <row r="887" ht="15.75" customHeight="1">
      <c r="N887" s="70"/>
      <c r="O887" s="70"/>
    </row>
    <row r="888" ht="15.75" customHeight="1">
      <c r="N888" s="70"/>
      <c r="O888" s="70"/>
    </row>
    <row r="889" ht="15.75" customHeight="1">
      <c r="N889" s="70"/>
      <c r="O889" s="70"/>
    </row>
    <row r="890" ht="15.75" customHeight="1">
      <c r="N890" s="70"/>
      <c r="O890" s="70"/>
    </row>
    <row r="891" ht="15.75" customHeight="1">
      <c r="N891" s="70"/>
      <c r="O891" s="70"/>
    </row>
    <row r="892" ht="15.75" customHeight="1">
      <c r="N892" s="70"/>
      <c r="O892" s="70"/>
    </row>
    <row r="893" ht="15.75" customHeight="1">
      <c r="N893" s="70"/>
      <c r="O893" s="70"/>
    </row>
    <row r="894" ht="15.75" customHeight="1">
      <c r="N894" s="70"/>
      <c r="O894" s="70"/>
    </row>
    <row r="895" ht="15.75" customHeight="1">
      <c r="N895" s="70"/>
      <c r="O895" s="70"/>
    </row>
    <row r="896" ht="15.75" customHeight="1">
      <c r="N896" s="70"/>
      <c r="O896" s="70"/>
    </row>
    <row r="897" ht="15.75" customHeight="1">
      <c r="N897" s="70"/>
      <c r="O897" s="70"/>
    </row>
    <row r="898" ht="15.75" customHeight="1">
      <c r="N898" s="70"/>
      <c r="O898" s="70"/>
    </row>
    <row r="899" ht="15.75" customHeight="1">
      <c r="N899" s="70"/>
      <c r="O899" s="70"/>
    </row>
    <row r="900" ht="15.75" customHeight="1">
      <c r="N900" s="70"/>
      <c r="O900" s="70"/>
    </row>
    <row r="901" ht="15.75" customHeight="1">
      <c r="N901" s="70"/>
      <c r="O901" s="70"/>
    </row>
    <row r="902" ht="15.75" customHeight="1">
      <c r="N902" s="70"/>
      <c r="O902" s="70"/>
    </row>
    <row r="903" ht="15.75" customHeight="1">
      <c r="N903" s="70"/>
      <c r="O903" s="70"/>
    </row>
    <row r="904" ht="15.75" customHeight="1">
      <c r="N904" s="70"/>
      <c r="O904" s="70"/>
    </row>
    <row r="905" ht="15.75" customHeight="1">
      <c r="N905" s="70"/>
      <c r="O905" s="70"/>
    </row>
    <row r="906" ht="15.75" customHeight="1">
      <c r="N906" s="70"/>
      <c r="O906" s="70"/>
    </row>
    <row r="907" ht="15.75" customHeight="1">
      <c r="N907" s="70"/>
      <c r="O907" s="70"/>
    </row>
    <row r="908" ht="15.75" customHeight="1">
      <c r="N908" s="70"/>
      <c r="O908" s="70"/>
    </row>
    <row r="909" ht="15.75" customHeight="1">
      <c r="N909" s="70"/>
      <c r="O909" s="70"/>
    </row>
    <row r="910" ht="15.75" customHeight="1">
      <c r="N910" s="70"/>
      <c r="O910" s="70"/>
    </row>
    <row r="911" ht="15.75" customHeight="1">
      <c r="N911" s="70"/>
      <c r="O911" s="70"/>
    </row>
    <row r="912" ht="15.75" customHeight="1">
      <c r="N912" s="70"/>
      <c r="O912" s="70"/>
    </row>
    <row r="913" ht="15.75" customHeight="1">
      <c r="N913" s="70"/>
      <c r="O913" s="70"/>
    </row>
    <row r="914" ht="15.75" customHeight="1">
      <c r="N914" s="70"/>
      <c r="O914" s="70"/>
    </row>
    <row r="915" ht="15.75" customHeight="1">
      <c r="N915" s="70"/>
      <c r="O915" s="70"/>
    </row>
    <row r="916" ht="15.75" customHeight="1">
      <c r="N916" s="70"/>
      <c r="O916" s="70"/>
    </row>
    <row r="917" ht="15.75" customHeight="1">
      <c r="N917" s="70"/>
      <c r="O917" s="70"/>
    </row>
    <row r="918" ht="15.75" customHeight="1">
      <c r="N918" s="70"/>
      <c r="O918" s="70"/>
    </row>
    <row r="919" ht="15.75" customHeight="1">
      <c r="N919" s="70"/>
      <c r="O919" s="70"/>
    </row>
    <row r="920" ht="15.75" customHeight="1">
      <c r="N920" s="70"/>
      <c r="O920" s="70"/>
    </row>
    <row r="921" ht="15.75" customHeight="1">
      <c r="N921" s="70"/>
      <c r="O921" s="70"/>
    </row>
    <row r="922" ht="15.75" customHeight="1">
      <c r="N922" s="70"/>
      <c r="O922" s="70"/>
    </row>
    <row r="923" ht="15.75" customHeight="1">
      <c r="N923" s="70"/>
      <c r="O923" s="70"/>
    </row>
    <row r="924" ht="15.75" customHeight="1">
      <c r="N924" s="70"/>
      <c r="O924" s="70"/>
    </row>
    <row r="925" ht="15.75" customHeight="1">
      <c r="N925" s="70"/>
      <c r="O925" s="70"/>
    </row>
    <row r="926" ht="15.75" customHeight="1">
      <c r="N926" s="70"/>
      <c r="O926" s="70"/>
    </row>
    <row r="927" ht="15.75" customHeight="1">
      <c r="N927" s="70"/>
      <c r="O927" s="70"/>
    </row>
    <row r="928" ht="15.75" customHeight="1">
      <c r="N928" s="70"/>
      <c r="O928" s="70"/>
    </row>
    <row r="929" ht="15.75" customHeight="1">
      <c r="N929" s="70"/>
      <c r="O929" s="70"/>
    </row>
    <row r="930" ht="15.75" customHeight="1">
      <c r="N930" s="70"/>
      <c r="O930" s="70"/>
    </row>
    <row r="931" ht="15.75" customHeight="1">
      <c r="N931" s="70"/>
      <c r="O931" s="70"/>
    </row>
    <row r="932" ht="15.75" customHeight="1">
      <c r="N932" s="70"/>
      <c r="O932" s="70"/>
    </row>
    <row r="933" ht="15.75" customHeight="1">
      <c r="N933" s="70"/>
      <c r="O933" s="70"/>
    </row>
    <row r="934" ht="15.75" customHeight="1">
      <c r="N934" s="70"/>
      <c r="O934" s="70"/>
    </row>
    <row r="935" ht="15.75" customHeight="1">
      <c r="N935" s="70"/>
      <c r="O935" s="70"/>
    </row>
    <row r="936" ht="15.75" customHeight="1">
      <c r="N936" s="70"/>
      <c r="O936" s="70"/>
    </row>
    <row r="937" ht="15.75" customHeight="1">
      <c r="N937" s="70"/>
      <c r="O937" s="70"/>
    </row>
    <row r="938" ht="15.75" customHeight="1">
      <c r="N938" s="70"/>
      <c r="O938" s="70"/>
    </row>
    <row r="939" ht="15.75" customHeight="1">
      <c r="N939" s="70"/>
      <c r="O939" s="70"/>
    </row>
    <row r="940" ht="15.75" customHeight="1">
      <c r="N940" s="70"/>
      <c r="O940" s="70"/>
    </row>
    <row r="941" ht="15.75" customHeight="1">
      <c r="N941" s="70"/>
      <c r="O941" s="70"/>
    </row>
    <row r="942" ht="15.75" customHeight="1">
      <c r="N942" s="70"/>
      <c r="O942" s="70"/>
    </row>
    <row r="943" ht="15.75" customHeight="1">
      <c r="N943" s="70"/>
      <c r="O943" s="70"/>
    </row>
    <row r="944" ht="15.75" customHeight="1">
      <c r="N944" s="70"/>
      <c r="O944" s="70"/>
    </row>
    <row r="945" ht="15.75" customHeight="1">
      <c r="N945" s="70"/>
      <c r="O945" s="70"/>
    </row>
    <row r="946" ht="15.75" customHeight="1">
      <c r="N946" s="70"/>
      <c r="O946" s="70"/>
    </row>
    <row r="947" ht="15.75" customHeight="1">
      <c r="N947" s="70"/>
      <c r="O947" s="70"/>
    </row>
    <row r="948" ht="15.75" customHeight="1">
      <c r="N948" s="70"/>
      <c r="O948" s="70"/>
    </row>
    <row r="949" ht="15.75" customHeight="1">
      <c r="N949" s="70"/>
      <c r="O949" s="70"/>
    </row>
    <row r="950" ht="15.75" customHeight="1">
      <c r="N950" s="70"/>
      <c r="O950" s="70"/>
    </row>
    <row r="951" ht="15.75" customHeight="1">
      <c r="N951" s="70"/>
      <c r="O951" s="70"/>
    </row>
    <row r="952" ht="15.75" customHeight="1">
      <c r="N952" s="70"/>
      <c r="O952" s="70"/>
    </row>
    <row r="953" ht="15.75" customHeight="1">
      <c r="N953" s="70"/>
      <c r="O953" s="70"/>
    </row>
    <row r="954" ht="15.75" customHeight="1">
      <c r="N954" s="70"/>
      <c r="O954" s="70"/>
    </row>
    <row r="955" ht="15.75" customHeight="1">
      <c r="N955" s="70"/>
      <c r="O955" s="70"/>
    </row>
    <row r="956" ht="15.75" customHeight="1">
      <c r="N956" s="70"/>
      <c r="O956" s="70"/>
    </row>
    <row r="957" ht="15.75" customHeight="1">
      <c r="N957" s="70"/>
      <c r="O957" s="70"/>
    </row>
    <row r="958" ht="15.75" customHeight="1">
      <c r="N958" s="70"/>
      <c r="O958" s="70"/>
    </row>
    <row r="959" ht="15.75" customHeight="1">
      <c r="N959" s="70"/>
      <c r="O959" s="70"/>
    </row>
    <row r="960" ht="15.75" customHeight="1">
      <c r="N960" s="70"/>
      <c r="O960" s="70"/>
    </row>
    <row r="961" ht="15.75" customHeight="1">
      <c r="N961" s="70"/>
      <c r="O961" s="70"/>
    </row>
    <row r="962" ht="15.75" customHeight="1">
      <c r="N962" s="70"/>
      <c r="O962" s="70"/>
    </row>
    <row r="963" ht="15.75" customHeight="1">
      <c r="N963" s="70"/>
      <c r="O963" s="70"/>
    </row>
    <row r="964" ht="15.75" customHeight="1">
      <c r="N964" s="70"/>
      <c r="O964" s="70"/>
    </row>
    <row r="965" ht="15.75" customHeight="1">
      <c r="N965" s="70"/>
      <c r="O965" s="70"/>
    </row>
    <row r="966" ht="15.75" customHeight="1">
      <c r="N966" s="70"/>
      <c r="O966" s="70"/>
    </row>
    <row r="967" ht="15.75" customHeight="1">
      <c r="N967" s="70"/>
      <c r="O967" s="70"/>
    </row>
    <row r="968" ht="15.75" customHeight="1">
      <c r="N968" s="70"/>
      <c r="O968" s="70"/>
    </row>
    <row r="969" ht="15.75" customHeight="1">
      <c r="N969" s="70"/>
      <c r="O969" s="70"/>
    </row>
    <row r="970" ht="15.75" customHeight="1">
      <c r="N970" s="70"/>
      <c r="O970" s="70"/>
    </row>
    <row r="971" ht="15.75" customHeight="1">
      <c r="N971" s="70"/>
      <c r="O971" s="70"/>
    </row>
    <row r="972" ht="15.75" customHeight="1">
      <c r="N972" s="70"/>
      <c r="O972" s="70"/>
    </row>
    <row r="973" ht="15.75" customHeight="1">
      <c r="N973" s="70"/>
      <c r="O973" s="70"/>
    </row>
    <row r="974" ht="15.75" customHeight="1">
      <c r="N974" s="70"/>
      <c r="O974" s="70"/>
    </row>
    <row r="975" ht="15.75" customHeight="1">
      <c r="N975" s="70"/>
      <c r="O975" s="70"/>
    </row>
    <row r="976" ht="15.75" customHeight="1">
      <c r="N976" s="70"/>
      <c r="O976" s="70"/>
    </row>
    <row r="977" ht="15.75" customHeight="1">
      <c r="N977" s="70"/>
      <c r="O977" s="70"/>
    </row>
    <row r="978" ht="15.75" customHeight="1">
      <c r="N978" s="70"/>
      <c r="O978" s="70"/>
    </row>
    <row r="979" ht="15.75" customHeight="1">
      <c r="N979" s="70"/>
      <c r="O979" s="70"/>
    </row>
    <row r="980" ht="15.75" customHeight="1">
      <c r="N980" s="70"/>
      <c r="O980" s="70"/>
    </row>
    <row r="981" ht="15.75" customHeight="1">
      <c r="N981" s="70"/>
      <c r="O981" s="70"/>
    </row>
    <row r="982" ht="15.75" customHeight="1">
      <c r="N982" s="70"/>
      <c r="O982" s="70"/>
    </row>
    <row r="983" ht="15.75" customHeight="1">
      <c r="N983" s="70"/>
      <c r="O983" s="70"/>
    </row>
    <row r="984" ht="15.75" customHeight="1">
      <c r="N984" s="70"/>
      <c r="O984" s="70"/>
    </row>
    <row r="985" ht="15.75" customHeight="1">
      <c r="N985" s="70"/>
      <c r="O985" s="70"/>
    </row>
    <row r="986" ht="15.75" customHeight="1">
      <c r="N986" s="70"/>
      <c r="O986" s="70"/>
    </row>
    <row r="987" ht="15.75" customHeight="1">
      <c r="N987" s="70"/>
      <c r="O987" s="70"/>
    </row>
    <row r="988" ht="15.75" customHeight="1">
      <c r="N988" s="70"/>
      <c r="O988" s="70"/>
    </row>
    <row r="989" ht="15.75" customHeight="1">
      <c r="N989" s="70"/>
      <c r="O989" s="70"/>
    </row>
    <row r="990" ht="15.75" customHeight="1">
      <c r="N990" s="70"/>
      <c r="O990" s="70"/>
    </row>
    <row r="991" ht="15.75" customHeight="1">
      <c r="N991" s="70"/>
      <c r="O991" s="70"/>
    </row>
    <row r="992" ht="15.75" customHeight="1">
      <c r="N992" s="70"/>
      <c r="O992" s="70"/>
    </row>
    <row r="993" ht="15.75" customHeight="1">
      <c r="N993" s="70"/>
      <c r="O993" s="70"/>
    </row>
    <row r="994" ht="15.75" customHeight="1">
      <c r="N994" s="70"/>
      <c r="O994" s="70"/>
    </row>
    <row r="995" ht="15.75" customHeight="1">
      <c r="N995" s="70"/>
      <c r="O995" s="70"/>
    </row>
    <row r="996" ht="15.75" customHeight="1">
      <c r="N996" s="70"/>
      <c r="O996" s="70"/>
    </row>
    <row r="997" ht="15.75" customHeight="1">
      <c r="N997" s="70"/>
      <c r="O997" s="70"/>
    </row>
    <row r="998" ht="15.75" customHeight="1">
      <c r="N998" s="70"/>
      <c r="O998" s="70"/>
    </row>
    <row r="999" ht="15.75" customHeight="1">
      <c r="N999" s="70"/>
      <c r="O999" s="70"/>
    </row>
    <row r="1000" ht="15.75" customHeight="1">
      <c r="N1000" s="70"/>
      <c r="O1000" s="70"/>
    </row>
  </sheetData>
  <mergeCells count="20">
    <mergeCell ref="J10:J12"/>
    <mergeCell ref="K10:K12"/>
    <mergeCell ref="L10:L12"/>
    <mergeCell ref="M10:P10"/>
    <mergeCell ref="M11:O11"/>
    <mergeCell ref="P11:P12"/>
    <mergeCell ref="Q10:Q12"/>
    <mergeCell ref="R10:R12"/>
    <mergeCell ref="S10:S12"/>
    <mergeCell ref="T10:T12"/>
    <mergeCell ref="U10:V11"/>
    <mergeCell ref="W10:X11"/>
    <mergeCell ref="E8:Y8"/>
    <mergeCell ref="E9:Y9"/>
    <mergeCell ref="E10:E12"/>
    <mergeCell ref="F10:F12"/>
    <mergeCell ref="G10:G12"/>
    <mergeCell ref="H10:H12"/>
    <mergeCell ref="I10:I12"/>
    <mergeCell ref="Y10:Y12"/>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7.29"/>
    <col customWidth="1" min="2" max="2" width="55.57"/>
    <col customWidth="1" min="3" max="3" width="29.14"/>
    <col customWidth="1" min="4" max="4" width="15.43"/>
    <col customWidth="1" min="5" max="5" width="22.0"/>
    <col customWidth="1" min="6" max="6" width="9.14"/>
    <col customWidth="1" min="7" max="26" width="8.71"/>
  </cols>
  <sheetData>
    <row r="1">
      <c r="A1" s="106" t="s">
        <v>181</v>
      </c>
      <c r="B1" s="106" t="s">
        <v>182</v>
      </c>
      <c r="C1" s="106" t="s">
        <v>183</v>
      </c>
      <c r="D1" s="106" t="s">
        <v>184</v>
      </c>
      <c r="E1" s="106" t="s">
        <v>185</v>
      </c>
    </row>
    <row r="2">
      <c r="A2" s="107" t="s">
        <v>186</v>
      </c>
      <c r="B2" s="107"/>
      <c r="C2" s="107"/>
      <c r="D2" s="107"/>
      <c r="E2" s="107"/>
    </row>
    <row r="3">
      <c r="A3" s="71" t="s">
        <v>187</v>
      </c>
      <c r="B3" s="71" t="s">
        <v>64</v>
      </c>
      <c r="C3" s="71" t="s">
        <v>188</v>
      </c>
      <c r="D3" s="71" t="s">
        <v>189</v>
      </c>
      <c r="E3" s="71" t="s">
        <v>190</v>
      </c>
    </row>
    <row r="4">
      <c r="A4" s="71" t="s">
        <v>191</v>
      </c>
      <c r="B4" s="71" t="s">
        <v>66</v>
      </c>
      <c r="C4" s="71" t="s">
        <v>192</v>
      </c>
      <c r="D4" s="71" t="s">
        <v>189</v>
      </c>
    </row>
    <row r="5">
      <c r="A5" s="71" t="s">
        <v>193</v>
      </c>
      <c r="B5" s="71" t="s">
        <v>69</v>
      </c>
      <c r="C5" s="71" t="s">
        <v>192</v>
      </c>
      <c r="D5" s="71" t="s">
        <v>189</v>
      </c>
    </row>
    <row r="6">
      <c r="A6" s="71" t="s">
        <v>71</v>
      </c>
      <c r="B6" s="71" t="s">
        <v>71</v>
      </c>
      <c r="C6" s="71" t="s">
        <v>194</v>
      </c>
      <c r="D6" s="71" t="s">
        <v>189</v>
      </c>
    </row>
    <row r="7">
      <c r="A7" s="71" t="s">
        <v>195</v>
      </c>
      <c r="B7" s="71" t="s">
        <v>74</v>
      </c>
      <c r="C7" s="71" t="s">
        <v>192</v>
      </c>
      <c r="D7" s="71" t="s">
        <v>189</v>
      </c>
      <c r="E7" s="71" t="s">
        <v>196</v>
      </c>
    </row>
    <row r="8">
      <c r="A8" s="71" t="s">
        <v>197</v>
      </c>
      <c r="B8" s="71" t="s">
        <v>77</v>
      </c>
      <c r="C8" s="71" t="s">
        <v>198</v>
      </c>
      <c r="D8" s="71" t="s">
        <v>199</v>
      </c>
      <c r="E8" s="71" t="s">
        <v>200</v>
      </c>
    </row>
    <row r="9">
      <c r="A9" s="71" t="s">
        <v>201</v>
      </c>
      <c r="B9" s="71" t="s">
        <v>78</v>
      </c>
      <c r="C9" s="71" t="s">
        <v>202</v>
      </c>
      <c r="D9" s="71" t="s">
        <v>189</v>
      </c>
    </row>
    <row r="10">
      <c r="A10" s="71" t="s">
        <v>203</v>
      </c>
      <c r="B10" s="71" t="s">
        <v>79</v>
      </c>
      <c r="C10" s="71" t="s">
        <v>204</v>
      </c>
      <c r="D10" s="71" t="s">
        <v>189</v>
      </c>
      <c r="E10" s="71" t="s">
        <v>205</v>
      </c>
    </row>
    <row r="11">
      <c r="A11" s="71" t="s">
        <v>206</v>
      </c>
      <c r="B11" s="71" t="s">
        <v>80</v>
      </c>
      <c r="C11" s="71" t="s">
        <v>207</v>
      </c>
      <c r="D11" s="71" t="s">
        <v>199</v>
      </c>
      <c r="E11" s="71" t="s">
        <v>208</v>
      </c>
    </row>
    <row r="12">
      <c r="A12" s="71" t="s">
        <v>209</v>
      </c>
      <c r="B12" s="71" t="s">
        <v>209</v>
      </c>
      <c r="C12" s="71" t="s">
        <v>207</v>
      </c>
      <c r="D12" s="71" t="s">
        <v>199</v>
      </c>
      <c r="E12" s="71" t="s">
        <v>210</v>
      </c>
    </row>
    <row r="13">
      <c r="A13" s="71" t="s">
        <v>211</v>
      </c>
      <c r="B13" s="71" t="s">
        <v>211</v>
      </c>
      <c r="C13" s="71" t="s">
        <v>207</v>
      </c>
      <c r="D13" s="71" t="s">
        <v>199</v>
      </c>
    </row>
    <row r="14">
      <c r="A14" s="71" t="s">
        <v>212</v>
      </c>
      <c r="B14" s="71" t="s">
        <v>82</v>
      </c>
      <c r="C14" s="71" t="s">
        <v>207</v>
      </c>
      <c r="D14" s="71" t="s">
        <v>199</v>
      </c>
    </row>
    <row r="15">
      <c r="A15" s="71" t="s">
        <v>213</v>
      </c>
      <c r="B15" s="71" t="s">
        <v>84</v>
      </c>
      <c r="C15" s="71" t="s">
        <v>214</v>
      </c>
      <c r="D15" s="71" t="s">
        <v>189</v>
      </c>
    </row>
    <row r="16">
      <c r="A16" s="107" t="s">
        <v>25</v>
      </c>
      <c r="B16" s="107"/>
      <c r="C16" s="107"/>
      <c r="D16" s="107"/>
      <c r="E16" s="107"/>
    </row>
    <row r="17">
      <c r="A17" s="71" t="s">
        <v>215</v>
      </c>
      <c r="B17" s="71" t="s">
        <v>94</v>
      </c>
      <c r="C17" s="71" t="s">
        <v>198</v>
      </c>
      <c r="D17" s="71" t="s">
        <v>199</v>
      </c>
    </row>
    <row r="18">
      <c r="A18" s="71" t="s">
        <v>216</v>
      </c>
      <c r="B18" s="71" t="s">
        <v>95</v>
      </c>
      <c r="C18" s="71" t="s">
        <v>198</v>
      </c>
      <c r="D18" s="71" t="s">
        <v>199</v>
      </c>
    </row>
    <row r="19">
      <c r="A19" s="71" t="s">
        <v>217</v>
      </c>
      <c r="B19" s="71" t="s">
        <v>96</v>
      </c>
      <c r="C19" s="71" t="s">
        <v>198</v>
      </c>
      <c r="D19" s="71" t="s">
        <v>199</v>
      </c>
    </row>
    <row r="20">
      <c r="A20" s="71" t="s">
        <v>218</v>
      </c>
      <c r="B20" s="71" t="s">
        <v>97</v>
      </c>
      <c r="C20" s="71" t="s">
        <v>198</v>
      </c>
      <c r="D20" s="71" t="s">
        <v>199</v>
      </c>
    </row>
    <row r="21" ht="15.75" customHeight="1">
      <c r="A21" s="71" t="s">
        <v>219</v>
      </c>
      <c r="B21" s="71" t="s">
        <v>99</v>
      </c>
      <c r="C21" s="71" t="s">
        <v>198</v>
      </c>
      <c r="D21" s="71" t="s">
        <v>199</v>
      </c>
    </row>
    <row r="22" ht="15.75" customHeight="1">
      <c r="A22" s="71" t="s">
        <v>220</v>
      </c>
      <c r="B22" s="71" t="s">
        <v>100</v>
      </c>
      <c r="C22" s="71" t="s">
        <v>198</v>
      </c>
      <c r="D22" s="71" t="s">
        <v>199</v>
      </c>
    </row>
    <row r="23" ht="15.75" customHeight="1">
      <c r="A23" s="71" t="s">
        <v>221</v>
      </c>
      <c r="B23" s="71" t="s">
        <v>101</v>
      </c>
      <c r="C23" s="71" t="s">
        <v>198</v>
      </c>
      <c r="D23" s="71" t="s">
        <v>199</v>
      </c>
    </row>
    <row r="24" ht="15.75" customHeight="1">
      <c r="A24" s="71" t="s">
        <v>222</v>
      </c>
      <c r="B24" s="71" t="s">
        <v>102</v>
      </c>
      <c r="C24" s="71" t="s">
        <v>198</v>
      </c>
      <c r="D24" s="71" t="s">
        <v>199</v>
      </c>
    </row>
    <row r="25" ht="15.75" customHeight="1">
      <c r="A25" s="71" t="s">
        <v>223</v>
      </c>
      <c r="B25" s="71" t="s">
        <v>104</v>
      </c>
      <c r="C25" s="71" t="s">
        <v>198</v>
      </c>
      <c r="D25" s="71" t="s">
        <v>199</v>
      </c>
    </row>
    <row r="26" ht="15.75" customHeight="1">
      <c r="A26" s="71" t="s">
        <v>224</v>
      </c>
      <c r="B26" s="71" t="s">
        <v>105</v>
      </c>
      <c r="C26" s="71" t="s">
        <v>198</v>
      </c>
      <c r="D26" s="71" t="s">
        <v>199</v>
      </c>
    </row>
    <row r="27" ht="15.75" customHeight="1">
      <c r="A27" s="71" t="s">
        <v>225</v>
      </c>
      <c r="B27" s="71" t="s">
        <v>106</v>
      </c>
      <c r="C27" s="71" t="s">
        <v>198</v>
      </c>
      <c r="D27" s="71" t="s">
        <v>199</v>
      </c>
    </row>
    <row r="28" ht="15.75" customHeight="1">
      <c r="A28" s="71" t="s">
        <v>226</v>
      </c>
      <c r="B28" s="71" t="s">
        <v>107</v>
      </c>
      <c r="C28" s="71" t="s">
        <v>198</v>
      </c>
      <c r="D28" s="71" t="s">
        <v>199</v>
      </c>
    </row>
    <row r="29" ht="15.75" customHeight="1">
      <c r="A29" s="71" t="s">
        <v>227</v>
      </c>
      <c r="B29" s="71" t="s">
        <v>109</v>
      </c>
      <c r="C29" s="71" t="s">
        <v>198</v>
      </c>
      <c r="D29" s="71" t="s">
        <v>199</v>
      </c>
    </row>
    <row r="30" ht="15.75" customHeight="1">
      <c r="A30" s="71" t="s">
        <v>228</v>
      </c>
      <c r="B30" s="71" t="s">
        <v>110</v>
      </c>
      <c r="C30" s="71" t="s">
        <v>198</v>
      </c>
      <c r="D30" s="71" t="s">
        <v>199</v>
      </c>
    </row>
    <row r="31" ht="15.75" customHeight="1">
      <c r="A31" s="71" t="s">
        <v>229</v>
      </c>
      <c r="B31" s="71" t="s">
        <v>111</v>
      </c>
      <c r="C31" s="71" t="s">
        <v>198</v>
      </c>
      <c r="D31" s="71" t="s">
        <v>199</v>
      </c>
    </row>
    <row r="32" ht="15.75" customHeight="1">
      <c r="A32" s="71" t="s">
        <v>230</v>
      </c>
      <c r="B32" s="71" t="s">
        <v>112</v>
      </c>
      <c r="C32" s="71" t="s">
        <v>198</v>
      </c>
      <c r="D32" s="71" t="s">
        <v>199</v>
      </c>
    </row>
    <row r="33" ht="15.75" customHeight="1">
      <c r="A33" s="71" t="s">
        <v>231</v>
      </c>
      <c r="B33" s="71" t="s">
        <v>114</v>
      </c>
      <c r="C33" s="71" t="s">
        <v>198</v>
      </c>
      <c r="D33" s="71" t="s">
        <v>199</v>
      </c>
    </row>
    <row r="34" ht="15.75" customHeight="1">
      <c r="A34" s="71" t="s">
        <v>232</v>
      </c>
      <c r="B34" s="71" t="s">
        <v>115</v>
      </c>
      <c r="C34" s="71" t="s">
        <v>198</v>
      </c>
      <c r="D34" s="71" t="s">
        <v>199</v>
      </c>
    </row>
    <row r="35" ht="15.75" customHeight="1">
      <c r="A35" s="71" t="s">
        <v>233</v>
      </c>
      <c r="B35" s="71" t="s">
        <v>116</v>
      </c>
      <c r="C35" s="71" t="s">
        <v>198</v>
      </c>
      <c r="D35" s="71" t="s">
        <v>199</v>
      </c>
    </row>
    <row r="36" ht="15.75" customHeight="1">
      <c r="A36" s="71" t="s">
        <v>234</v>
      </c>
      <c r="B36" s="71" t="s">
        <v>117</v>
      </c>
      <c r="C36" s="71" t="s">
        <v>198</v>
      </c>
      <c r="D36" s="71" t="s">
        <v>199</v>
      </c>
    </row>
    <row r="37" ht="15.75" customHeight="1">
      <c r="A37" s="71" t="s">
        <v>235</v>
      </c>
      <c r="B37" s="71" t="s">
        <v>119</v>
      </c>
      <c r="C37" s="71" t="s">
        <v>198</v>
      </c>
      <c r="D37" s="71" t="s">
        <v>199</v>
      </c>
    </row>
    <row r="38" ht="15.75" customHeight="1">
      <c r="A38" s="71" t="s">
        <v>236</v>
      </c>
      <c r="B38" s="71" t="s">
        <v>120</v>
      </c>
      <c r="C38" s="71" t="s">
        <v>198</v>
      </c>
      <c r="D38" s="71" t="s">
        <v>199</v>
      </c>
    </row>
    <row r="39" ht="15.75" customHeight="1">
      <c r="A39" s="71" t="s">
        <v>237</v>
      </c>
      <c r="B39" s="71" t="s">
        <v>121</v>
      </c>
      <c r="C39" s="71" t="s">
        <v>198</v>
      </c>
      <c r="D39" s="71" t="s">
        <v>199</v>
      </c>
    </row>
    <row r="40" ht="15.75" customHeight="1">
      <c r="A40" s="71" t="s">
        <v>238</v>
      </c>
      <c r="B40" s="71" t="s">
        <v>122</v>
      </c>
      <c r="C40" s="71" t="s">
        <v>198</v>
      </c>
      <c r="D40" s="71" t="s">
        <v>199</v>
      </c>
    </row>
    <row r="41" ht="15.75" customHeight="1">
      <c r="A41" s="71" t="s">
        <v>239</v>
      </c>
      <c r="B41" s="71" t="s">
        <v>124</v>
      </c>
      <c r="C41" s="71" t="s">
        <v>198</v>
      </c>
      <c r="D41" s="71" t="s">
        <v>199</v>
      </c>
    </row>
    <row r="42" ht="15.75" customHeight="1">
      <c r="A42" s="71" t="s">
        <v>240</v>
      </c>
      <c r="B42" s="71" t="s">
        <v>125</v>
      </c>
      <c r="C42" s="71" t="s">
        <v>198</v>
      </c>
      <c r="D42" s="71" t="s">
        <v>199</v>
      </c>
    </row>
    <row r="43" ht="15.75" customHeight="1">
      <c r="A43" s="71" t="s">
        <v>241</v>
      </c>
      <c r="B43" s="71" t="s">
        <v>126</v>
      </c>
      <c r="C43" s="71" t="s">
        <v>198</v>
      </c>
      <c r="D43" s="71" t="s">
        <v>199</v>
      </c>
    </row>
    <row r="44" ht="15.75" customHeight="1">
      <c r="A44" s="71" t="s">
        <v>242</v>
      </c>
      <c r="B44" s="71" t="s">
        <v>127</v>
      </c>
      <c r="C44" s="71" t="s">
        <v>198</v>
      </c>
      <c r="D44" s="71" t="s">
        <v>199</v>
      </c>
    </row>
    <row r="45" ht="15.75" customHeight="1">
      <c r="A45" s="107" t="s">
        <v>27</v>
      </c>
      <c r="B45" s="107"/>
      <c r="C45" s="107"/>
      <c r="D45" s="107"/>
      <c r="E45" s="107"/>
    </row>
    <row r="46" ht="15.75" customHeight="1">
      <c r="A46" s="108" t="s">
        <v>243</v>
      </c>
      <c r="B46" s="71" t="s">
        <v>244</v>
      </c>
      <c r="C46" s="71" t="s">
        <v>245</v>
      </c>
      <c r="D46" s="71" t="s">
        <v>189</v>
      </c>
    </row>
    <row r="47" ht="15.75" customHeight="1">
      <c r="A47" s="108" t="s">
        <v>246</v>
      </c>
      <c r="B47" s="71" t="s">
        <v>247</v>
      </c>
      <c r="C47" s="71" t="s">
        <v>245</v>
      </c>
      <c r="D47" s="71" t="s">
        <v>189</v>
      </c>
    </row>
    <row r="48" ht="15.75" customHeight="1">
      <c r="A48" s="108" t="s">
        <v>248</v>
      </c>
      <c r="B48" s="71" t="s">
        <v>249</v>
      </c>
      <c r="C48" s="71" t="s">
        <v>245</v>
      </c>
      <c r="D48" s="71" t="s">
        <v>189</v>
      </c>
    </row>
    <row r="49" ht="15.75" customHeight="1">
      <c r="A49" s="108" t="s">
        <v>250</v>
      </c>
      <c r="B49" s="71" t="s">
        <v>251</v>
      </c>
      <c r="C49" s="71" t="s">
        <v>245</v>
      </c>
      <c r="D49" s="71" t="s">
        <v>189</v>
      </c>
    </row>
    <row r="50" ht="15.75" customHeight="1">
      <c r="A50" s="109" t="s">
        <v>252</v>
      </c>
      <c r="B50" s="110" t="s">
        <v>253</v>
      </c>
      <c r="C50" s="110" t="s">
        <v>245</v>
      </c>
      <c r="D50" s="110" t="s">
        <v>189</v>
      </c>
    </row>
    <row r="51" ht="15.75" customHeight="1">
      <c r="A51" s="108" t="s">
        <v>254</v>
      </c>
      <c r="B51" s="71" t="s">
        <v>255</v>
      </c>
      <c r="C51" s="71" t="s">
        <v>245</v>
      </c>
      <c r="D51" s="71" t="s">
        <v>189</v>
      </c>
    </row>
    <row r="52" ht="15.75" customHeight="1">
      <c r="A52" s="108" t="s">
        <v>256</v>
      </c>
      <c r="B52" s="71" t="s">
        <v>257</v>
      </c>
      <c r="C52" s="71" t="s">
        <v>245</v>
      </c>
      <c r="D52" s="71" t="s">
        <v>189</v>
      </c>
    </row>
    <row r="53" ht="15.75" customHeight="1">
      <c r="A53" s="108" t="s">
        <v>258</v>
      </c>
      <c r="B53" s="71" t="s">
        <v>259</v>
      </c>
      <c r="C53" s="71" t="s">
        <v>245</v>
      </c>
      <c r="D53" s="71" t="s">
        <v>189</v>
      </c>
    </row>
    <row r="54" ht="15.75" customHeight="1">
      <c r="A54" s="108" t="s">
        <v>260</v>
      </c>
      <c r="B54" s="71" t="s">
        <v>261</v>
      </c>
      <c r="C54" s="71" t="s">
        <v>245</v>
      </c>
      <c r="D54" s="71" t="s">
        <v>189</v>
      </c>
    </row>
    <row r="55" ht="15.75" customHeight="1">
      <c r="A55" s="108" t="s">
        <v>262</v>
      </c>
      <c r="B55" s="71" t="s">
        <v>263</v>
      </c>
      <c r="C55" s="71" t="s">
        <v>245</v>
      </c>
      <c r="D55" s="71" t="s">
        <v>189</v>
      </c>
    </row>
    <row r="56" ht="15.75" customHeight="1">
      <c r="A56" s="109" t="s">
        <v>264</v>
      </c>
      <c r="B56" s="110" t="s">
        <v>265</v>
      </c>
      <c r="C56" s="110" t="s">
        <v>245</v>
      </c>
      <c r="D56" s="110" t="s">
        <v>189</v>
      </c>
    </row>
    <row r="57" ht="15.75" customHeight="1">
      <c r="A57" s="109" t="s">
        <v>266</v>
      </c>
      <c r="B57" s="110" t="s">
        <v>267</v>
      </c>
      <c r="C57" s="110" t="s">
        <v>245</v>
      </c>
      <c r="D57" s="110" t="s">
        <v>189</v>
      </c>
    </row>
    <row r="58" ht="15.75" customHeight="1">
      <c r="A58" s="111" t="s">
        <v>268</v>
      </c>
      <c r="B58" s="71" t="s">
        <v>269</v>
      </c>
      <c r="C58" s="71" t="s">
        <v>245</v>
      </c>
      <c r="D58" s="71" t="s">
        <v>189</v>
      </c>
    </row>
    <row r="59" ht="15.75" customHeight="1">
      <c r="A59" s="111" t="s">
        <v>270</v>
      </c>
      <c r="B59" s="71" t="s">
        <v>271</v>
      </c>
      <c r="C59" s="71" t="s">
        <v>245</v>
      </c>
      <c r="D59" s="71" t="s">
        <v>189</v>
      </c>
    </row>
    <row r="60" ht="15.75" customHeight="1">
      <c r="A60" s="111" t="s">
        <v>272</v>
      </c>
      <c r="B60" s="71" t="s">
        <v>273</v>
      </c>
      <c r="C60" s="71" t="s">
        <v>245</v>
      </c>
      <c r="D60" s="71" t="s">
        <v>189</v>
      </c>
    </row>
    <row r="61" ht="15.75" customHeight="1">
      <c r="A61" s="111" t="s">
        <v>274</v>
      </c>
      <c r="B61" s="71" t="s">
        <v>275</v>
      </c>
      <c r="C61" s="71" t="s">
        <v>245</v>
      </c>
      <c r="D61" s="71" t="s">
        <v>189</v>
      </c>
    </row>
    <row r="62" ht="15.75" customHeight="1">
      <c r="A62" s="111" t="s">
        <v>276</v>
      </c>
      <c r="B62" s="71" t="s">
        <v>277</v>
      </c>
      <c r="C62" s="71" t="s">
        <v>245</v>
      </c>
      <c r="D62" s="71" t="s">
        <v>189</v>
      </c>
    </row>
    <row r="63" ht="15.75" customHeight="1">
      <c r="A63" s="111" t="s">
        <v>278</v>
      </c>
      <c r="B63" s="71" t="s">
        <v>279</v>
      </c>
      <c r="C63" s="71" t="s">
        <v>245</v>
      </c>
      <c r="D63" s="71" t="s">
        <v>189</v>
      </c>
    </row>
    <row r="64" ht="15.75" customHeight="1">
      <c r="A64" s="111" t="s">
        <v>280</v>
      </c>
      <c r="B64" s="71" t="s">
        <v>281</v>
      </c>
      <c r="C64" s="71" t="s">
        <v>245</v>
      </c>
      <c r="D64" s="71" t="s">
        <v>189</v>
      </c>
    </row>
    <row r="65" ht="15.75" customHeight="1">
      <c r="A65" s="111" t="s">
        <v>282</v>
      </c>
      <c r="B65" s="71" t="s">
        <v>283</v>
      </c>
      <c r="C65" s="71" t="s">
        <v>245</v>
      </c>
      <c r="D65" s="71" t="s">
        <v>189</v>
      </c>
    </row>
    <row r="66" ht="15.75" customHeight="1">
      <c r="A66" s="112" t="s">
        <v>284</v>
      </c>
      <c r="B66" s="110" t="s">
        <v>285</v>
      </c>
      <c r="C66" s="110" t="s">
        <v>245</v>
      </c>
      <c r="D66" s="110" t="s">
        <v>189</v>
      </c>
    </row>
    <row r="67" ht="15.75" customHeight="1">
      <c r="A67" s="111" t="s">
        <v>286</v>
      </c>
      <c r="B67" s="71" t="s">
        <v>287</v>
      </c>
      <c r="C67" s="71" t="s">
        <v>245</v>
      </c>
      <c r="D67" s="71" t="s">
        <v>189</v>
      </c>
    </row>
    <row r="68" ht="15.75" customHeight="1">
      <c r="A68" s="111" t="s">
        <v>288</v>
      </c>
      <c r="B68" s="71" t="s">
        <v>289</v>
      </c>
      <c r="C68" s="71" t="s">
        <v>245</v>
      </c>
      <c r="D68" s="71" t="s">
        <v>189</v>
      </c>
    </row>
    <row r="69" ht="15.75" customHeight="1">
      <c r="A69" s="111" t="s">
        <v>290</v>
      </c>
      <c r="B69" s="71" t="s">
        <v>291</v>
      </c>
      <c r="C69" s="71" t="s">
        <v>245</v>
      </c>
      <c r="D69" s="71" t="s">
        <v>189</v>
      </c>
    </row>
    <row r="70" ht="15.75" customHeight="1">
      <c r="A70" s="113" t="s">
        <v>292</v>
      </c>
      <c r="B70" s="71" t="s">
        <v>293</v>
      </c>
      <c r="C70" s="71" t="s">
        <v>245</v>
      </c>
      <c r="D70" s="71" t="s">
        <v>189</v>
      </c>
    </row>
    <row r="71" ht="15.75" customHeight="1">
      <c r="A71" s="113" t="s">
        <v>294</v>
      </c>
      <c r="B71" s="71" t="s">
        <v>295</v>
      </c>
      <c r="C71" s="71" t="s">
        <v>245</v>
      </c>
      <c r="D71" s="71" t="s">
        <v>189</v>
      </c>
    </row>
    <row r="72" ht="15.75" customHeight="1">
      <c r="A72" s="113" t="s">
        <v>296</v>
      </c>
      <c r="B72" s="71" t="s">
        <v>297</v>
      </c>
      <c r="C72" s="71" t="s">
        <v>245</v>
      </c>
      <c r="D72" s="71" t="s">
        <v>189</v>
      </c>
    </row>
    <row r="73" ht="15.75" customHeight="1">
      <c r="A73" s="113" t="s">
        <v>298</v>
      </c>
      <c r="B73" s="71" t="s">
        <v>299</v>
      </c>
      <c r="C73" s="71" t="s">
        <v>245</v>
      </c>
      <c r="D73" s="71" t="s">
        <v>189</v>
      </c>
    </row>
    <row r="74" ht="15.75" customHeight="1">
      <c r="A74" s="113" t="s">
        <v>300</v>
      </c>
      <c r="B74" s="71" t="s">
        <v>301</v>
      </c>
      <c r="C74" s="71" t="s">
        <v>245</v>
      </c>
      <c r="D74" s="71" t="s">
        <v>189</v>
      </c>
    </row>
    <row r="75" ht="15.75" customHeight="1">
      <c r="A75" s="114" t="s">
        <v>302</v>
      </c>
      <c r="B75" s="110" t="s">
        <v>303</v>
      </c>
      <c r="C75" s="110" t="s">
        <v>245</v>
      </c>
      <c r="D75" s="110" t="s">
        <v>189</v>
      </c>
    </row>
    <row r="76" ht="15.75" customHeight="1">
      <c r="A76" s="114" t="s">
        <v>304</v>
      </c>
      <c r="B76" s="110" t="s">
        <v>305</v>
      </c>
      <c r="C76" s="110" t="s">
        <v>245</v>
      </c>
      <c r="D76" s="110" t="s">
        <v>189</v>
      </c>
    </row>
    <row r="77" ht="15.75" customHeight="1">
      <c r="A77" s="114" t="s">
        <v>306</v>
      </c>
      <c r="B77" s="110" t="s">
        <v>307</v>
      </c>
      <c r="C77" s="110" t="s">
        <v>245</v>
      </c>
      <c r="D77" s="110" t="s">
        <v>189</v>
      </c>
    </row>
    <row r="78" ht="15.75" customHeight="1">
      <c r="A78" s="115" t="s">
        <v>308</v>
      </c>
      <c r="B78" s="71" t="s">
        <v>309</v>
      </c>
      <c r="C78" s="71" t="s">
        <v>245</v>
      </c>
      <c r="D78" s="71" t="s">
        <v>189</v>
      </c>
    </row>
    <row r="79" ht="15.75" customHeight="1">
      <c r="A79" s="115" t="s">
        <v>310</v>
      </c>
      <c r="B79" s="71" t="s">
        <v>311</v>
      </c>
      <c r="C79" s="71" t="s">
        <v>245</v>
      </c>
      <c r="D79" s="71" t="s">
        <v>189</v>
      </c>
    </row>
    <row r="80" ht="15.75" customHeight="1">
      <c r="A80" s="116" t="s">
        <v>312</v>
      </c>
      <c r="B80" s="110" t="s">
        <v>313</v>
      </c>
      <c r="C80" s="110" t="s">
        <v>245</v>
      </c>
      <c r="D80" s="110" t="s">
        <v>189</v>
      </c>
    </row>
    <row r="81" ht="15.75" customHeight="1">
      <c r="A81" s="109" t="s">
        <v>314</v>
      </c>
      <c r="B81" s="110" t="s">
        <v>315</v>
      </c>
      <c r="C81" s="110" t="s">
        <v>245</v>
      </c>
      <c r="D81" s="110" t="s">
        <v>189</v>
      </c>
    </row>
    <row r="82" ht="15.75" customHeight="1"/>
    <row r="83" ht="15.75" customHeight="1">
      <c r="A83" s="71" t="s">
        <v>316</v>
      </c>
      <c r="B83" s="71" t="s">
        <v>129</v>
      </c>
      <c r="C83" s="71" t="s">
        <v>317</v>
      </c>
      <c r="D83" s="71" t="s">
        <v>199</v>
      </c>
    </row>
    <row r="84" ht="15.75" customHeight="1">
      <c r="A84" s="71" t="s">
        <v>318</v>
      </c>
      <c r="B84" s="71" t="s">
        <v>130</v>
      </c>
      <c r="C84" s="71" t="s">
        <v>319</v>
      </c>
      <c r="D84" s="71" t="s">
        <v>199</v>
      </c>
    </row>
    <row r="85" ht="15.75" customHeight="1">
      <c r="A85" s="71" t="s">
        <v>320</v>
      </c>
      <c r="B85" s="71" t="s">
        <v>131</v>
      </c>
      <c r="C85" s="71" t="s">
        <v>319</v>
      </c>
      <c r="D85" s="71" t="s">
        <v>199</v>
      </c>
    </row>
    <row r="86" ht="15.75" customHeight="1">
      <c r="A86" s="71" t="s">
        <v>321</v>
      </c>
      <c r="B86" s="71" t="s">
        <v>132</v>
      </c>
      <c r="C86" s="71" t="s">
        <v>319</v>
      </c>
      <c r="D86" s="71" t="s">
        <v>199</v>
      </c>
    </row>
    <row r="87" ht="15.75" customHeight="1">
      <c r="A87" s="71" t="s">
        <v>322</v>
      </c>
      <c r="B87" s="71" t="s">
        <v>133</v>
      </c>
      <c r="C87" s="71" t="s">
        <v>319</v>
      </c>
      <c r="D87" s="71" t="s">
        <v>199</v>
      </c>
    </row>
    <row r="88" ht="15.75" customHeight="1">
      <c r="A88" s="71" t="s">
        <v>323</v>
      </c>
      <c r="B88" s="71" t="s">
        <v>134</v>
      </c>
      <c r="C88" s="71" t="s">
        <v>324</v>
      </c>
      <c r="D88" s="71" t="s">
        <v>199</v>
      </c>
      <c r="E88" s="71" t="s">
        <v>325</v>
      </c>
    </row>
    <row r="89" ht="15.75" customHeight="1">
      <c r="A89" s="71" t="s">
        <v>326</v>
      </c>
      <c r="B89" s="71" t="s">
        <v>135</v>
      </c>
      <c r="C89" s="71" t="s">
        <v>317</v>
      </c>
      <c r="D89" s="71" t="s">
        <v>199</v>
      </c>
      <c r="E89" s="71" t="s">
        <v>327</v>
      </c>
    </row>
    <row r="90" ht="15.75" customHeight="1">
      <c r="A90" s="71" t="s">
        <v>328</v>
      </c>
      <c r="B90" s="71" t="s">
        <v>136</v>
      </c>
      <c r="C90" s="71" t="s">
        <v>317</v>
      </c>
      <c r="D90" s="71" t="s">
        <v>199</v>
      </c>
    </row>
    <row r="91" ht="15.75" customHeight="1">
      <c r="A91" s="71" t="s">
        <v>329</v>
      </c>
      <c r="B91" s="71" t="s">
        <v>137</v>
      </c>
      <c r="C91" s="71" t="s">
        <v>317</v>
      </c>
      <c r="D91" s="71" t="s">
        <v>199</v>
      </c>
    </row>
    <row r="92" ht="15.75" customHeight="1">
      <c r="A92" s="71" t="s">
        <v>330</v>
      </c>
      <c r="B92" s="71" t="s">
        <v>138</v>
      </c>
      <c r="C92" s="71" t="s">
        <v>324</v>
      </c>
      <c r="D92" s="71" t="s">
        <v>199</v>
      </c>
      <c r="E92" s="71" t="s">
        <v>138</v>
      </c>
    </row>
    <row r="93" ht="15.75" customHeight="1">
      <c r="A93" s="71" t="s">
        <v>331</v>
      </c>
      <c r="B93" s="71" t="s">
        <v>139</v>
      </c>
      <c r="C93" s="71" t="s">
        <v>319</v>
      </c>
      <c r="D93" s="71" t="s">
        <v>199</v>
      </c>
    </row>
    <row r="94" ht="15.75" customHeight="1">
      <c r="A94" s="71" t="s">
        <v>332</v>
      </c>
      <c r="B94" s="71" t="s">
        <v>140</v>
      </c>
      <c r="C94" s="71" t="s">
        <v>319</v>
      </c>
      <c r="D94" s="71" t="s">
        <v>199</v>
      </c>
    </row>
    <row r="95" ht="15.75" customHeight="1">
      <c r="A95" s="71" t="s">
        <v>333</v>
      </c>
      <c r="B95" s="71" t="s">
        <v>334</v>
      </c>
      <c r="C95" s="71" t="s">
        <v>319</v>
      </c>
      <c r="D95" s="71" t="s">
        <v>199</v>
      </c>
    </row>
    <row r="96" ht="15.75" customHeight="1">
      <c r="A96" s="71" t="s">
        <v>335</v>
      </c>
      <c r="B96" s="71" t="s">
        <v>141</v>
      </c>
      <c r="C96" s="71" t="s">
        <v>324</v>
      </c>
      <c r="D96" s="71" t="s">
        <v>199</v>
      </c>
      <c r="E96" s="71" t="s">
        <v>141</v>
      </c>
    </row>
    <row r="97" ht="15.75" customHeight="1">
      <c r="A97" s="71" t="s">
        <v>336</v>
      </c>
      <c r="B97" s="71" t="s">
        <v>142</v>
      </c>
      <c r="C97" s="71" t="s">
        <v>319</v>
      </c>
      <c r="D97" s="71" t="s">
        <v>199</v>
      </c>
      <c r="E97" s="71" t="s">
        <v>337</v>
      </c>
    </row>
    <row r="98" ht="15.75" customHeight="1">
      <c r="A98" s="71" t="s">
        <v>338</v>
      </c>
      <c r="B98" s="71" t="s">
        <v>143</v>
      </c>
      <c r="C98" s="71" t="s">
        <v>324</v>
      </c>
      <c r="D98" s="71" t="s">
        <v>199</v>
      </c>
      <c r="E98" s="71" t="s">
        <v>143</v>
      </c>
    </row>
    <row r="99" ht="15.75" customHeight="1">
      <c r="A99" s="71" t="s">
        <v>339</v>
      </c>
      <c r="B99" s="71" t="s">
        <v>144</v>
      </c>
      <c r="C99" s="71" t="s">
        <v>319</v>
      </c>
      <c r="D99" s="71" t="s">
        <v>199</v>
      </c>
      <c r="E99" s="71" t="s">
        <v>337</v>
      </c>
    </row>
    <row r="100" ht="15.75" customHeight="1">
      <c r="A100" s="71" t="s">
        <v>340</v>
      </c>
      <c r="B100" s="71" t="s">
        <v>145</v>
      </c>
      <c r="C100" s="71" t="s">
        <v>324</v>
      </c>
      <c r="D100" s="71" t="s">
        <v>199</v>
      </c>
      <c r="E100" s="71" t="s">
        <v>145</v>
      </c>
    </row>
    <row r="101" ht="15.75" customHeight="1">
      <c r="A101" s="71" t="s">
        <v>341</v>
      </c>
      <c r="B101" s="71" t="s">
        <v>146</v>
      </c>
      <c r="C101" s="71" t="s">
        <v>319</v>
      </c>
      <c r="D101" s="71" t="s">
        <v>199</v>
      </c>
      <c r="E101" s="71" t="s">
        <v>337</v>
      </c>
    </row>
    <row r="102" ht="15.75" customHeight="1">
      <c r="A102" s="71" t="s">
        <v>342</v>
      </c>
      <c r="B102" s="71" t="s">
        <v>343</v>
      </c>
      <c r="C102" s="71" t="s">
        <v>344</v>
      </c>
      <c r="D102" s="71" t="s">
        <v>199</v>
      </c>
    </row>
    <row r="103" ht="15.75" customHeight="1">
      <c r="A103" s="71" t="s">
        <v>345</v>
      </c>
      <c r="B103" s="71" t="s">
        <v>346</v>
      </c>
      <c r="C103" s="71" t="s">
        <v>344</v>
      </c>
      <c r="D103" s="71" t="s">
        <v>199</v>
      </c>
      <c r="E103" s="71" t="s">
        <v>347</v>
      </c>
    </row>
    <row r="104" ht="15.75" customHeight="1">
      <c r="A104" s="71" t="s">
        <v>348</v>
      </c>
      <c r="B104" s="71" t="s">
        <v>349</v>
      </c>
      <c r="C104" s="71" t="s">
        <v>344</v>
      </c>
      <c r="D104" s="71" t="s">
        <v>199</v>
      </c>
      <c r="E104" s="71" t="s">
        <v>350</v>
      </c>
    </row>
    <row r="105" ht="15.75" customHeight="1">
      <c r="A105" s="71" t="s">
        <v>351</v>
      </c>
      <c r="B105" s="71" t="s">
        <v>352</v>
      </c>
      <c r="C105" s="71" t="s">
        <v>344</v>
      </c>
      <c r="D105" s="71" t="s">
        <v>199</v>
      </c>
    </row>
    <row r="106" ht="15.75" customHeight="1">
      <c r="A106" s="107" t="s">
        <v>90</v>
      </c>
      <c r="B106" s="107"/>
      <c r="C106" s="107"/>
      <c r="D106" s="107"/>
      <c r="E106" s="107"/>
    </row>
    <row r="107" ht="15.75" customHeight="1">
      <c r="A107" s="71" t="s">
        <v>353</v>
      </c>
      <c r="B107" s="71" t="s">
        <v>354</v>
      </c>
      <c r="C107" s="71" t="s">
        <v>192</v>
      </c>
      <c r="D107" s="71" t="s">
        <v>189</v>
      </c>
    </row>
    <row r="108" ht="15.75" customHeight="1">
      <c r="A108" s="71" t="s">
        <v>355</v>
      </c>
      <c r="B108" s="71" t="s">
        <v>356</v>
      </c>
      <c r="C108" s="71" t="s">
        <v>357</v>
      </c>
      <c r="D108" s="71" t="s">
        <v>189</v>
      </c>
      <c r="E108" s="71" t="s">
        <v>358</v>
      </c>
    </row>
    <row r="109" ht="15.75" customHeight="1">
      <c r="A109" s="71" t="s">
        <v>318</v>
      </c>
      <c r="B109" s="71" t="s">
        <v>130</v>
      </c>
      <c r="C109" s="71" t="s">
        <v>319</v>
      </c>
      <c r="D109" s="71" t="s">
        <v>199</v>
      </c>
    </row>
    <row r="110" ht="15.75" customHeight="1">
      <c r="A110" s="71" t="s">
        <v>320</v>
      </c>
      <c r="B110" s="71" t="s">
        <v>131</v>
      </c>
      <c r="C110" s="71" t="s">
        <v>319</v>
      </c>
      <c r="D110" s="71" t="s">
        <v>199</v>
      </c>
    </row>
    <row r="111" ht="15.75" customHeight="1">
      <c r="A111" s="71" t="s">
        <v>321</v>
      </c>
      <c r="B111" s="71" t="s">
        <v>132</v>
      </c>
      <c r="C111" s="71" t="s">
        <v>319</v>
      </c>
      <c r="D111" s="71" t="s">
        <v>199</v>
      </c>
    </row>
    <row r="112" ht="15.75" customHeight="1">
      <c r="A112" s="71" t="s">
        <v>322</v>
      </c>
      <c r="B112" s="71" t="s">
        <v>133</v>
      </c>
      <c r="C112" s="71" t="s">
        <v>319</v>
      </c>
      <c r="D112" s="71" t="s">
        <v>199</v>
      </c>
    </row>
    <row r="113" ht="15.75" customHeight="1">
      <c r="A113" s="71" t="s">
        <v>323</v>
      </c>
      <c r="B113" s="71" t="s">
        <v>134</v>
      </c>
      <c r="C113" s="71" t="s">
        <v>324</v>
      </c>
      <c r="D113" s="71" t="s">
        <v>199</v>
      </c>
      <c r="E113" s="71" t="s">
        <v>325</v>
      </c>
    </row>
    <row r="114" ht="15.75" customHeight="1">
      <c r="A114" s="71" t="s">
        <v>326</v>
      </c>
      <c r="B114" s="71" t="s">
        <v>135</v>
      </c>
      <c r="C114" s="71" t="s">
        <v>317</v>
      </c>
      <c r="D114" s="71" t="s">
        <v>199</v>
      </c>
      <c r="E114" s="71" t="s">
        <v>327</v>
      </c>
    </row>
    <row r="115" ht="15.75" customHeight="1">
      <c r="A115" s="71" t="s">
        <v>328</v>
      </c>
      <c r="B115" s="71" t="s">
        <v>136</v>
      </c>
      <c r="C115" s="71" t="s">
        <v>317</v>
      </c>
      <c r="D115" s="71" t="s">
        <v>199</v>
      </c>
    </row>
    <row r="116" ht="15.75" customHeight="1">
      <c r="A116" s="71" t="s">
        <v>329</v>
      </c>
      <c r="B116" s="71" t="s">
        <v>137</v>
      </c>
      <c r="C116" s="71" t="s">
        <v>317</v>
      </c>
      <c r="D116" s="71" t="s">
        <v>199</v>
      </c>
    </row>
    <row r="117" ht="15.75" customHeight="1">
      <c r="A117" s="71" t="s">
        <v>330</v>
      </c>
      <c r="B117" s="71" t="s">
        <v>138</v>
      </c>
      <c r="C117" s="71" t="s">
        <v>324</v>
      </c>
      <c r="D117" s="71" t="s">
        <v>199</v>
      </c>
      <c r="E117" s="71" t="s">
        <v>138</v>
      </c>
    </row>
    <row r="118" ht="15.75" customHeight="1">
      <c r="A118" s="71" t="s">
        <v>331</v>
      </c>
      <c r="B118" s="71" t="s">
        <v>139</v>
      </c>
      <c r="C118" s="71" t="s">
        <v>319</v>
      </c>
      <c r="D118" s="71" t="s">
        <v>199</v>
      </c>
    </row>
    <row r="119" ht="15.75" customHeight="1">
      <c r="A119" s="71" t="s">
        <v>332</v>
      </c>
      <c r="B119" s="71" t="s">
        <v>140</v>
      </c>
      <c r="C119" s="71" t="s">
        <v>319</v>
      </c>
      <c r="D119" s="71" t="s">
        <v>199</v>
      </c>
    </row>
    <row r="120" ht="15.75" customHeight="1">
      <c r="A120" s="71" t="s">
        <v>333</v>
      </c>
      <c r="B120" s="71" t="s">
        <v>334</v>
      </c>
      <c r="C120" s="71" t="s">
        <v>319</v>
      </c>
      <c r="D120" s="71" t="s">
        <v>199</v>
      </c>
    </row>
    <row r="121" ht="15.75" customHeight="1">
      <c r="A121" s="71" t="s">
        <v>335</v>
      </c>
      <c r="B121" s="71" t="s">
        <v>141</v>
      </c>
      <c r="C121" s="71" t="s">
        <v>324</v>
      </c>
      <c r="D121" s="71" t="s">
        <v>199</v>
      </c>
      <c r="E121" s="71" t="s">
        <v>141</v>
      </c>
    </row>
    <row r="122" ht="15.75" customHeight="1">
      <c r="A122" s="71" t="s">
        <v>336</v>
      </c>
      <c r="B122" s="71" t="s">
        <v>142</v>
      </c>
      <c r="C122" s="71" t="s">
        <v>319</v>
      </c>
      <c r="D122" s="71" t="s">
        <v>199</v>
      </c>
      <c r="E122" s="71" t="s">
        <v>337</v>
      </c>
    </row>
    <row r="123" ht="15.75" customHeight="1">
      <c r="A123" s="71" t="s">
        <v>338</v>
      </c>
      <c r="B123" s="71" t="s">
        <v>143</v>
      </c>
      <c r="C123" s="71" t="s">
        <v>324</v>
      </c>
      <c r="D123" s="71" t="s">
        <v>199</v>
      </c>
      <c r="E123" s="71" t="s">
        <v>143</v>
      </c>
    </row>
    <row r="124" ht="15.75" customHeight="1">
      <c r="A124" s="71" t="s">
        <v>339</v>
      </c>
      <c r="B124" s="71" t="s">
        <v>144</v>
      </c>
      <c r="C124" s="71" t="s">
        <v>319</v>
      </c>
      <c r="D124" s="71" t="s">
        <v>199</v>
      </c>
      <c r="E124" s="71" t="s">
        <v>337</v>
      </c>
    </row>
    <row r="125" ht="15.75" customHeight="1">
      <c r="A125" s="71" t="s">
        <v>340</v>
      </c>
      <c r="B125" s="71" t="s">
        <v>145</v>
      </c>
      <c r="C125" s="71" t="s">
        <v>324</v>
      </c>
      <c r="D125" s="71" t="s">
        <v>199</v>
      </c>
      <c r="E125" s="71" t="s">
        <v>145</v>
      </c>
    </row>
    <row r="126" ht="15.75" customHeight="1">
      <c r="A126" s="71" t="s">
        <v>341</v>
      </c>
      <c r="B126" s="71" t="s">
        <v>146</v>
      </c>
      <c r="C126" s="71" t="s">
        <v>319</v>
      </c>
      <c r="D126" s="71" t="s">
        <v>199</v>
      </c>
      <c r="E126" s="71" t="s">
        <v>359</v>
      </c>
    </row>
    <row r="127" ht="15.75" customHeight="1">
      <c r="A127" s="71" t="s">
        <v>360</v>
      </c>
      <c r="B127" s="71" t="s">
        <v>361</v>
      </c>
      <c r="C127" s="71" t="s">
        <v>344</v>
      </c>
      <c r="D127" s="71" t="s">
        <v>199</v>
      </c>
      <c r="E127" s="32" t="s">
        <v>362</v>
      </c>
    </row>
    <row r="128" ht="15.75" customHeight="1">
      <c r="A128" s="71" t="s">
        <v>363</v>
      </c>
      <c r="B128" s="71" t="s">
        <v>364</v>
      </c>
      <c r="C128" s="71" t="s">
        <v>365</v>
      </c>
      <c r="D128" s="71" t="s">
        <v>189</v>
      </c>
      <c r="E128" s="71" t="s">
        <v>366</v>
      </c>
    </row>
    <row r="129" ht="15.75" customHeight="1">
      <c r="A129" s="71" t="s">
        <v>367</v>
      </c>
      <c r="B129" s="71" t="s">
        <v>368</v>
      </c>
      <c r="C129" s="71" t="s">
        <v>369</v>
      </c>
      <c r="D129" s="71" t="s">
        <v>189</v>
      </c>
    </row>
    <row r="130" ht="15.75" customHeight="1">
      <c r="A130" s="71" t="s">
        <v>370</v>
      </c>
      <c r="B130" s="71" t="s">
        <v>371</v>
      </c>
      <c r="C130" s="71" t="s">
        <v>372</v>
      </c>
      <c r="D130" s="71" t="s">
        <v>189</v>
      </c>
    </row>
    <row r="131" ht="15.75" customHeight="1">
      <c r="A131" s="71" t="s">
        <v>373</v>
      </c>
      <c r="B131" s="71" t="s">
        <v>374</v>
      </c>
      <c r="C131" s="71" t="s">
        <v>375</v>
      </c>
      <c r="D131" s="71" t="s">
        <v>189</v>
      </c>
    </row>
    <row r="132" ht="15.75" customHeight="1">
      <c r="A132" s="71" t="s">
        <v>316</v>
      </c>
      <c r="B132" s="71" t="s">
        <v>129</v>
      </c>
      <c r="C132" s="71" t="s">
        <v>317</v>
      </c>
      <c r="D132" s="71" t="s">
        <v>199</v>
      </c>
    </row>
    <row r="133" ht="15.75" customHeight="1">
      <c r="A133" s="107" t="s">
        <v>91</v>
      </c>
      <c r="B133" s="107"/>
      <c r="C133" s="107"/>
      <c r="D133" s="107"/>
      <c r="E133" s="107"/>
    </row>
    <row r="134" ht="15.75" customHeight="1">
      <c r="A134" s="71" t="s">
        <v>353</v>
      </c>
      <c r="B134" s="71" t="s">
        <v>354</v>
      </c>
      <c r="C134" s="71" t="s">
        <v>192</v>
      </c>
      <c r="D134" s="71" t="s">
        <v>189</v>
      </c>
    </row>
    <row r="135" ht="15.75" customHeight="1">
      <c r="A135" s="71" t="s">
        <v>355</v>
      </c>
      <c r="B135" s="71" t="s">
        <v>356</v>
      </c>
      <c r="C135" s="71" t="s">
        <v>357</v>
      </c>
      <c r="D135" s="71" t="s">
        <v>189</v>
      </c>
      <c r="E135" s="71" t="s">
        <v>358</v>
      </c>
    </row>
    <row r="136" ht="15.75" customHeight="1">
      <c r="A136" s="71" t="s">
        <v>318</v>
      </c>
      <c r="B136" s="71" t="s">
        <v>130</v>
      </c>
      <c r="C136" s="71" t="s">
        <v>319</v>
      </c>
      <c r="D136" s="71" t="s">
        <v>199</v>
      </c>
    </row>
    <row r="137" ht="15.75" customHeight="1">
      <c r="A137" s="71" t="s">
        <v>320</v>
      </c>
      <c r="B137" s="71" t="s">
        <v>131</v>
      </c>
      <c r="C137" s="71" t="s">
        <v>319</v>
      </c>
      <c r="D137" s="71" t="s">
        <v>199</v>
      </c>
    </row>
    <row r="138" ht="15.75" customHeight="1">
      <c r="A138" s="71" t="s">
        <v>321</v>
      </c>
      <c r="B138" s="71" t="s">
        <v>132</v>
      </c>
      <c r="C138" s="71" t="s">
        <v>319</v>
      </c>
      <c r="D138" s="71" t="s">
        <v>199</v>
      </c>
    </row>
    <row r="139" ht="15.75" customHeight="1">
      <c r="A139" s="71" t="s">
        <v>322</v>
      </c>
      <c r="B139" s="71" t="s">
        <v>133</v>
      </c>
      <c r="C139" s="71" t="s">
        <v>319</v>
      </c>
      <c r="D139" s="71" t="s">
        <v>199</v>
      </c>
    </row>
    <row r="140" ht="15.75" customHeight="1">
      <c r="A140" s="71" t="s">
        <v>323</v>
      </c>
      <c r="B140" s="71" t="s">
        <v>134</v>
      </c>
      <c r="C140" s="71" t="s">
        <v>324</v>
      </c>
      <c r="D140" s="71" t="s">
        <v>199</v>
      </c>
      <c r="E140" s="71" t="s">
        <v>325</v>
      </c>
    </row>
    <row r="141" ht="15.75" customHeight="1">
      <c r="A141" s="71" t="s">
        <v>326</v>
      </c>
      <c r="B141" s="71" t="s">
        <v>135</v>
      </c>
      <c r="C141" s="71" t="s">
        <v>317</v>
      </c>
      <c r="D141" s="71" t="s">
        <v>199</v>
      </c>
      <c r="E141" s="71" t="s">
        <v>327</v>
      </c>
    </row>
    <row r="142" ht="15.75" customHeight="1">
      <c r="A142" s="71" t="s">
        <v>328</v>
      </c>
      <c r="B142" s="71" t="s">
        <v>136</v>
      </c>
      <c r="C142" s="71" t="s">
        <v>317</v>
      </c>
      <c r="D142" s="71" t="s">
        <v>199</v>
      </c>
    </row>
    <row r="143" ht="15.75" customHeight="1">
      <c r="A143" s="71" t="s">
        <v>329</v>
      </c>
      <c r="B143" s="71" t="s">
        <v>137</v>
      </c>
      <c r="C143" s="71" t="s">
        <v>317</v>
      </c>
      <c r="D143" s="71" t="s">
        <v>199</v>
      </c>
    </row>
    <row r="144" ht="15.75" customHeight="1">
      <c r="A144" s="71" t="s">
        <v>330</v>
      </c>
      <c r="B144" s="71" t="s">
        <v>138</v>
      </c>
      <c r="C144" s="71" t="s">
        <v>324</v>
      </c>
      <c r="D144" s="71" t="s">
        <v>199</v>
      </c>
      <c r="E144" s="71" t="s">
        <v>138</v>
      </c>
    </row>
    <row r="145" ht="15.75" customHeight="1">
      <c r="A145" s="71" t="s">
        <v>331</v>
      </c>
      <c r="B145" s="71" t="s">
        <v>139</v>
      </c>
      <c r="C145" s="71" t="s">
        <v>319</v>
      </c>
      <c r="D145" s="71" t="s">
        <v>199</v>
      </c>
    </row>
    <row r="146" ht="15.75" customHeight="1">
      <c r="A146" s="71" t="s">
        <v>332</v>
      </c>
      <c r="B146" s="71" t="s">
        <v>140</v>
      </c>
      <c r="C146" s="71" t="s">
        <v>319</v>
      </c>
      <c r="D146" s="71" t="s">
        <v>199</v>
      </c>
    </row>
    <row r="147" ht="15.75" customHeight="1">
      <c r="A147" s="71" t="s">
        <v>333</v>
      </c>
      <c r="B147" s="71" t="s">
        <v>334</v>
      </c>
      <c r="C147" s="71" t="s">
        <v>319</v>
      </c>
      <c r="D147" s="71" t="s">
        <v>199</v>
      </c>
    </row>
    <row r="148" ht="15.75" customHeight="1">
      <c r="A148" s="71" t="s">
        <v>335</v>
      </c>
      <c r="B148" s="71" t="s">
        <v>141</v>
      </c>
      <c r="C148" s="71" t="s">
        <v>324</v>
      </c>
      <c r="D148" s="71" t="s">
        <v>199</v>
      </c>
      <c r="E148" s="71" t="s">
        <v>141</v>
      </c>
    </row>
    <row r="149" ht="15.75" customHeight="1">
      <c r="A149" s="71" t="s">
        <v>336</v>
      </c>
      <c r="B149" s="71" t="s">
        <v>142</v>
      </c>
      <c r="C149" s="71" t="s">
        <v>319</v>
      </c>
      <c r="D149" s="71" t="s">
        <v>199</v>
      </c>
      <c r="E149" s="71" t="s">
        <v>337</v>
      </c>
    </row>
    <row r="150" ht="15.75" customHeight="1">
      <c r="A150" s="71" t="s">
        <v>338</v>
      </c>
      <c r="B150" s="71" t="s">
        <v>143</v>
      </c>
      <c r="C150" s="71" t="s">
        <v>324</v>
      </c>
      <c r="D150" s="71" t="s">
        <v>199</v>
      </c>
      <c r="E150" s="71" t="s">
        <v>143</v>
      </c>
    </row>
    <row r="151" ht="15.75" customHeight="1">
      <c r="A151" s="71" t="s">
        <v>341</v>
      </c>
      <c r="B151" s="71" t="s">
        <v>146</v>
      </c>
      <c r="C151" s="71" t="s">
        <v>319</v>
      </c>
      <c r="D151" s="71" t="s">
        <v>199</v>
      </c>
      <c r="E151" s="71" t="s">
        <v>359</v>
      </c>
    </row>
    <row r="152" ht="15.75" customHeight="1">
      <c r="A152" s="71" t="s">
        <v>376</v>
      </c>
      <c r="B152" s="71" t="s">
        <v>377</v>
      </c>
      <c r="C152" s="71" t="s">
        <v>378</v>
      </c>
      <c r="D152" s="71" t="s">
        <v>189</v>
      </c>
    </row>
    <row r="153" ht="15.75" customHeight="1">
      <c r="A153" s="71" t="s">
        <v>379</v>
      </c>
      <c r="B153" s="71" t="s">
        <v>380</v>
      </c>
      <c r="C153" s="71" t="s">
        <v>381</v>
      </c>
      <c r="D153" s="71" t="s">
        <v>189</v>
      </c>
    </row>
    <row r="154" ht="15.75" customHeight="1">
      <c r="A154" s="71" t="s">
        <v>373</v>
      </c>
      <c r="B154" s="71" t="s">
        <v>374</v>
      </c>
      <c r="C154" s="71" t="s">
        <v>375</v>
      </c>
      <c r="D154" s="71" t="s">
        <v>189</v>
      </c>
    </row>
    <row r="155" ht="15.75" customHeight="1">
      <c r="A155" s="71" t="s">
        <v>316</v>
      </c>
      <c r="B155" s="71" t="s">
        <v>129</v>
      </c>
      <c r="C155" s="71" t="s">
        <v>317</v>
      </c>
      <c r="D155" s="71" t="s">
        <v>199</v>
      </c>
    </row>
    <row r="156" ht="15.75" customHeight="1">
      <c r="A156" s="71" t="s">
        <v>360</v>
      </c>
      <c r="B156" s="71" t="s">
        <v>361</v>
      </c>
      <c r="C156" s="71" t="s">
        <v>344</v>
      </c>
      <c r="D156" s="71" t="s">
        <v>199</v>
      </c>
      <c r="E156" s="32" t="s">
        <v>382</v>
      </c>
    </row>
    <row r="157" ht="15.75" customHeight="1">
      <c r="A157" s="107" t="s">
        <v>383</v>
      </c>
      <c r="B157" s="107"/>
      <c r="C157" s="107"/>
      <c r="D157" s="107"/>
      <c r="E157" s="107"/>
    </row>
    <row r="158" ht="15.75" customHeight="1">
      <c r="A158" s="71" t="s">
        <v>384</v>
      </c>
      <c r="B158" s="71" t="s">
        <v>385</v>
      </c>
      <c r="C158" s="71" t="s">
        <v>386</v>
      </c>
      <c r="D158" s="71" t="s">
        <v>189</v>
      </c>
    </row>
    <row r="159" ht="15.75" customHeight="1">
      <c r="A159" s="71" t="s">
        <v>387</v>
      </c>
      <c r="B159" s="71" t="s">
        <v>388</v>
      </c>
      <c r="C159" s="71" t="s">
        <v>192</v>
      </c>
      <c r="D159" s="71" t="s">
        <v>189</v>
      </c>
    </row>
    <row r="160" ht="15.75" customHeight="1">
      <c r="A160" s="71" t="s">
        <v>353</v>
      </c>
      <c r="B160" s="71" t="s">
        <v>354</v>
      </c>
      <c r="C160" s="71" t="s">
        <v>192</v>
      </c>
      <c r="D160" s="71" t="s">
        <v>189</v>
      </c>
    </row>
    <row r="161" ht="15.75" customHeight="1">
      <c r="A161" s="71" t="s">
        <v>355</v>
      </c>
      <c r="B161" s="71" t="s">
        <v>356</v>
      </c>
      <c r="C161" s="71" t="s">
        <v>357</v>
      </c>
      <c r="D161" s="71" t="s">
        <v>189</v>
      </c>
      <c r="E161" s="71" t="s">
        <v>358</v>
      </c>
    </row>
    <row r="162" ht="15.75" customHeight="1">
      <c r="A162" s="71" t="s">
        <v>316</v>
      </c>
      <c r="B162" s="71" t="s">
        <v>129</v>
      </c>
      <c r="C162" s="71" t="s">
        <v>317</v>
      </c>
      <c r="D162" s="71" t="s">
        <v>199</v>
      </c>
    </row>
    <row r="163" ht="15.75" customHeight="1">
      <c r="A163" s="71" t="s">
        <v>318</v>
      </c>
      <c r="B163" s="71" t="s">
        <v>130</v>
      </c>
      <c r="C163" s="71" t="s">
        <v>319</v>
      </c>
      <c r="D163" s="71" t="s">
        <v>199</v>
      </c>
    </row>
    <row r="164" ht="15.75" customHeight="1">
      <c r="A164" s="71" t="s">
        <v>320</v>
      </c>
      <c r="B164" s="71" t="s">
        <v>131</v>
      </c>
      <c r="C164" s="71" t="s">
        <v>319</v>
      </c>
      <c r="D164" s="71" t="s">
        <v>199</v>
      </c>
    </row>
    <row r="165" ht="15.75" customHeight="1">
      <c r="A165" s="71" t="s">
        <v>321</v>
      </c>
      <c r="B165" s="71" t="s">
        <v>132</v>
      </c>
      <c r="C165" s="71" t="s">
        <v>319</v>
      </c>
      <c r="D165" s="71" t="s">
        <v>199</v>
      </c>
    </row>
    <row r="166" ht="15.75" customHeight="1">
      <c r="A166" s="71" t="s">
        <v>322</v>
      </c>
      <c r="B166" s="71" t="s">
        <v>133</v>
      </c>
      <c r="C166" s="71" t="s">
        <v>319</v>
      </c>
      <c r="D166" s="71" t="s">
        <v>199</v>
      </c>
    </row>
    <row r="167" ht="15.75" customHeight="1">
      <c r="A167" s="71" t="s">
        <v>323</v>
      </c>
      <c r="B167" s="71" t="s">
        <v>134</v>
      </c>
      <c r="C167" s="71" t="s">
        <v>324</v>
      </c>
      <c r="D167" s="71" t="s">
        <v>199</v>
      </c>
      <c r="E167" s="71" t="s">
        <v>325</v>
      </c>
    </row>
    <row r="168" ht="15.75" customHeight="1">
      <c r="A168" s="71" t="s">
        <v>326</v>
      </c>
      <c r="B168" s="71" t="s">
        <v>135</v>
      </c>
      <c r="C168" s="71" t="s">
        <v>317</v>
      </c>
      <c r="D168" s="71" t="s">
        <v>199</v>
      </c>
      <c r="E168" s="71" t="s">
        <v>327</v>
      </c>
    </row>
    <row r="169" ht="15.75" customHeight="1">
      <c r="A169" s="71" t="s">
        <v>328</v>
      </c>
      <c r="B169" s="71" t="s">
        <v>136</v>
      </c>
      <c r="C169" s="71" t="s">
        <v>317</v>
      </c>
      <c r="D169" s="71" t="s">
        <v>199</v>
      </c>
    </row>
    <row r="170" ht="15.75" customHeight="1">
      <c r="A170" s="71" t="s">
        <v>329</v>
      </c>
      <c r="B170" s="71" t="s">
        <v>137</v>
      </c>
      <c r="C170" s="71" t="s">
        <v>317</v>
      </c>
      <c r="D170" s="71" t="s">
        <v>199</v>
      </c>
    </row>
    <row r="171" ht="15.75" customHeight="1">
      <c r="A171" s="71" t="s">
        <v>330</v>
      </c>
      <c r="B171" s="71" t="s">
        <v>138</v>
      </c>
      <c r="C171" s="71" t="s">
        <v>324</v>
      </c>
      <c r="D171" s="71" t="s">
        <v>199</v>
      </c>
      <c r="E171" s="71" t="s">
        <v>138</v>
      </c>
    </row>
    <row r="172" ht="15.75" customHeight="1">
      <c r="A172" s="71" t="s">
        <v>331</v>
      </c>
      <c r="B172" s="71" t="s">
        <v>139</v>
      </c>
      <c r="C172" s="71" t="s">
        <v>319</v>
      </c>
      <c r="D172" s="71" t="s">
        <v>199</v>
      </c>
    </row>
    <row r="173" ht="15.75" customHeight="1">
      <c r="A173" s="71" t="s">
        <v>332</v>
      </c>
      <c r="B173" s="71" t="s">
        <v>140</v>
      </c>
      <c r="C173" s="71" t="s">
        <v>319</v>
      </c>
      <c r="D173" s="71" t="s">
        <v>199</v>
      </c>
    </row>
    <row r="174" ht="15.75" customHeight="1">
      <c r="A174" s="71" t="s">
        <v>333</v>
      </c>
      <c r="B174" s="71" t="s">
        <v>334</v>
      </c>
      <c r="C174" s="71" t="s">
        <v>319</v>
      </c>
      <c r="D174" s="71" t="s">
        <v>199</v>
      </c>
    </row>
    <row r="175" ht="15.75" customHeight="1">
      <c r="A175" s="71" t="s">
        <v>335</v>
      </c>
      <c r="B175" s="71" t="s">
        <v>141</v>
      </c>
      <c r="C175" s="71" t="s">
        <v>324</v>
      </c>
      <c r="D175" s="71" t="s">
        <v>199</v>
      </c>
      <c r="E175" s="71" t="s">
        <v>141</v>
      </c>
    </row>
    <row r="176" ht="15.75" customHeight="1">
      <c r="A176" s="71" t="s">
        <v>336</v>
      </c>
      <c r="B176" s="71" t="s">
        <v>142</v>
      </c>
      <c r="C176" s="71" t="s">
        <v>319</v>
      </c>
      <c r="D176" s="71" t="s">
        <v>199</v>
      </c>
      <c r="E176" s="71" t="s">
        <v>337</v>
      </c>
    </row>
    <row r="177" ht="15.75" customHeight="1">
      <c r="A177" s="71" t="s">
        <v>338</v>
      </c>
      <c r="B177" s="71" t="s">
        <v>143</v>
      </c>
      <c r="C177" s="71" t="s">
        <v>324</v>
      </c>
      <c r="D177" s="71" t="s">
        <v>199</v>
      </c>
      <c r="E177" s="71" t="s">
        <v>143</v>
      </c>
    </row>
    <row r="178" ht="15.75" customHeight="1">
      <c r="A178" s="71" t="s">
        <v>341</v>
      </c>
      <c r="B178" s="71" t="s">
        <v>146</v>
      </c>
      <c r="C178" s="71" t="s">
        <v>319</v>
      </c>
      <c r="D178" s="71" t="s">
        <v>199</v>
      </c>
      <c r="E178" s="71" t="s">
        <v>359</v>
      </c>
    </row>
    <row r="179" ht="15.75" customHeight="1">
      <c r="A179" s="71" t="s">
        <v>360</v>
      </c>
      <c r="B179" s="71" t="s">
        <v>361</v>
      </c>
      <c r="C179" s="71" t="s">
        <v>344</v>
      </c>
      <c r="D179" s="71" t="s">
        <v>199</v>
      </c>
      <c r="E179" s="32" t="s">
        <v>382</v>
      </c>
    </row>
    <row r="180" ht="15.75" customHeight="1">
      <c r="A180" s="107" t="s">
        <v>389</v>
      </c>
      <c r="B180" s="107"/>
      <c r="C180" s="107"/>
      <c r="D180" s="107"/>
      <c r="E180" s="107"/>
    </row>
    <row r="181" ht="15.75" customHeight="1">
      <c r="A181" s="71" t="s">
        <v>316</v>
      </c>
      <c r="B181" s="71" t="s">
        <v>129</v>
      </c>
      <c r="C181" s="71" t="s">
        <v>317</v>
      </c>
      <c r="D181" s="71" t="s">
        <v>199</v>
      </c>
    </row>
    <row r="182" ht="15.75" customHeight="1">
      <c r="A182" s="71" t="s">
        <v>390</v>
      </c>
      <c r="B182" s="71" t="s">
        <v>391</v>
      </c>
      <c r="C182" s="71" t="s">
        <v>319</v>
      </c>
      <c r="D182" s="71" t="s">
        <v>199</v>
      </c>
      <c r="E182" s="71" t="s">
        <v>392</v>
      </c>
    </row>
    <row r="183" ht="15.75" customHeight="1">
      <c r="A183" s="71" t="s">
        <v>393</v>
      </c>
      <c r="B183" s="71" t="s">
        <v>394</v>
      </c>
      <c r="C183" s="71" t="s">
        <v>317</v>
      </c>
      <c r="D183" s="71" t="s">
        <v>199</v>
      </c>
    </row>
    <row r="184" ht="15.75" customHeight="1">
      <c r="A184" s="71" t="s">
        <v>395</v>
      </c>
      <c r="B184" s="71" t="s">
        <v>396</v>
      </c>
      <c r="C184" s="71" t="s">
        <v>344</v>
      </c>
      <c r="D184" s="71" t="s">
        <v>199</v>
      </c>
    </row>
    <row r="185" ht="15.75" customHeight="1">
      <c r="A185" s="107" t="s">
        <v>397</v>
      </c>
      <c r="B185" s="107"/>
      <c r="C185" s="107"/>
      <c r="D185" s="107"/>
      <c r="E185" s="107"/>
    </row>
    <row r="186" ht="15.75" customHeight="1">
      <c r="A186" s="71" t="s">
        <v>353</v>
      </c>
      <c r="B186" s="71" t="s">
        <v>398</v>
      </c>
      <c r="C186" s="71" t="s">
        <v>192</v>
      </c>
      <c r="D186" s="71" t="s">
        <v>189</v>
      </c>
    </row>
    <row r="187" ht="15.75" customHeight="1">
      <c r="A187" s="71" t="s">
        <v>399</v>
      </c>
      <c r="B187" s="71" t="s">
        <v>400</v>
      </c>
      <c r="C187" s="71" t="s">
        <v>192</v>
      </c>
      <c r="D187" s="71" t="s">
        <v>189</v>
      </c>
    </row>
    <row r="188" ht="15.75" customHeight="1">
      <c r="A188" s="71" t="s">
        <v>322</v>
      </c>
      <c r="B188" s="71" t="s">
        <v>401</v>
      </c>
      <c r="C188" s="71" t="s">
        <v>319</v>
      </c>
      <c r="D188" s="71" t="s">
        <v>199</v>
      </c>
      <c r="E188" s="71" t="s">
        <v>402</v>
      </c>
    </row>
    <row r="189" ht="15.75" customHeight="1">
      <c r="A189" s="71" t="s">
        <v>403</v>
      </c>
      <c r="B189" s="71" t="s">
        <v>404</v>
      </c>
      <c r="C189" s="71" t="s">
        <v>324</v>
      </c>
      <c r="D189" s="71" t="s">
        <v>199</v>
      </c>
    </row>
    <row r="190" ht="15.75" customHeight="1">
      <c r="A190" s="107" t="s">
        <v>405</v>
      </c>
      <c r="B190" s="107"/>
      <c r="C190" s="107"/>
      <c r="D190" s="107"/>
      <c r="E190" s="107"/>
    </row>
    <row r="191" ht="15.75" customHeight="1">
      <c r="A191" s="71" t="s">
        <v>316</v>
      </c>
      <c r="B191" s="71" t="s">
        <v>129</v>
      </c>
      <c r="C191" s="71" t="s">
        <v>317</v>
      </c>
      <c r="D191" s="71" t="s">
        <v>199</v>
      </c>
    </row>
    <row r="192" ht="15.75" customHeight="1">
      <c r="A192" s="71" t="s">
        <v>390</v>
      </c>
      <c r="B192" s="71" t="s">
        <v>391</v>
      </c>
      <c r="C192" s="71" t="s">
        <v>319</v>
      </c>
      <c r="D192" s="71" t="s">
        <v>199</v>
      </c>
      <c r="E192" s="71" t="s">
        <v>392</v>
      </c>
    </row>
    <row r="193" ht="15.75" customHeight="1">
      <c r="A193" s="71" t="s">
        <v>393</v>
      </c>
      <c r="B193" s="71" t="s">
        <v>406</v>
      </c>
      <c r="C193" s="71" t="s">
        <v>317</v>
      </c>
      <c r="D193" s="71" t="s">
        <v>199</v>
      </c>
    </row>
    <row r="194" ht="15.75" customHeight="1">
      <c r="A194" s="71" t="s">
        <v>407</v>
      </c>
      <c r="B194" s="71" t="s">
        <v>408</v>
      </c>
      <c r="C194" s="71" t="s">
        <v>344</v>
      </c>
      <c r="D194" s="71" t="s">
        <v>199</v>
      </c>
    </row>
    <row r="195" ht="15.75" customHeight="1">
      <c r="A195" s="107" t="s">
        <v>409</v>
      </c>
      <c r="B195" s="107"/>
      <c r="C195" s="107"/>
      <c r="D195" s="107"/>
      <c r="E195" s="107"/>
    </row>
    <row r="196" ht="15.75" customHeight="1">
      <c r="A196" s="71" t="s">
        <v>410</v>
      </c>
      <c r="B196" s="71" t="s">
        <v>411</v>
      </c>
      <c r="C196" s="71" t="s">
        <v>192</v>
      </c>
      <c r="D196" s="71" t="s">
        <v>189</v>
      </c>
    </row>
    <row r="197" ht="15.75" customHeight="1">
      <c r="A197" s="71" t="s">
        <v>412</v>
      </c>
      <c r="B197" s="71" t="s">
        <v>413</v>
      </c>
      <c r="C197" s="71" t="s">
        <v>357</v>
      </c>
      <c r="D197" s="71" t="s">
        <v>189</v>
      </c>
      <c r="E197" s="71" t="s">
        <v>358</v>
      </c>
    </row>
    <row r="198" ht="15.75" customHeight="1">
      <c r="A198" s="71" t="s">
        <v>414</v>
      </c>
      <c r="B198" s="71" t="s">
        <v>415</v>
      </c>
      <c r="C198" s="71" t="s">
        <v>192</v>
      </c>
      <c r="D198" s="71" t="s">
        <v>189</v>
      </c>
    </row>
    <row r="199" ht="15.75" customHeight="1">
      <c r="A199" s="71" t="s">
        <v>416</v>
      </c>
      <c r="B199" s="71" t="s">
        <v>417</v>
      </c>
      <c r="C199" s="71" t="s">
        <v>192</v>
      </c>
      <c r="D199" s="71" t="s">
        <v>189</v>
      </c>
    </row>
    <row r="200" ht="15.75" customHeight="1">
      <c r="A200" s="71" t="s">
        <v>418</v>
      </c>
      <c r="B200" s="71" t="s">
        <v>419</v>
      </c>
      <c r="C200" s="71" t="s">
        <v>192</v>
      </c>
      <c r="D200" s="71" t="s">
        <v>189</v>
      </c>
    </row>
    <row r="201" ht="15.75" customHeight="1">
      <c r="A201" s="71" t="s">
        <v>420</v>
      </c>
      <c r="B201" s="71" t="s">
        <v>421</v>
      </c>
      <c r="C201" s="71" t="s">
        <v>192</v>
      </c>
      <c r="D201" s="71" t="s">
        <v>189</v>
      </c>
    </row>
    <row r="202" ht="15.75" customHeight="1">
      <c r="A202" s="71" t="s">
        <v>422</v>
      </c>
      <c r="B202" s="71" t="s">
        <v>423</v>
      </c>
      <c r="C202" s="71" t="s">
        <v>357</v>
      </c>
      <c r="D202" s="71" t="s">
        <v>189</v>
      </c>
      <c r="E202" s="71" t="s">
        <v>358</v>
      </c>
    </row>
    <row r="203" ht="15.75" customHeight="1">
      <c r="A203" s="71" t="s">
        <v>424</v>
      </c>
      <c r="B203" s="71" t="s">
        <v>425</v>
      </c>
      <c r="C203" s="71" t="s">
        <v>192</v>
      </c>
      <c r="D203" s="71" t="s">
        <v>189</v>
      </c>
    </row>
    <row r="204" ht="15.75" customHeight="1">
      <c r="A204" s="71" t="s">
        <v>426</v>
      </c>
      <c r="B204" s="71" t="s">
        <v>427</v>
      </c>
      <c r="C204" s="71" t="s">
        <v>192</v>
      </c>
      <c r="D204" s="71" t="s">
        <v>189</v>
      </c>
    </row>
    <row r="205" ht="15.75" customHeight="1">
      <c r="A205" s="71" t="s">
        <v>428</v>
      </c>
      <c r="B205" s="71" t="s">
        <v>429</v>
      </c>
      <c r="C205" s="71" t="s">
        <v>192</v>
      </c>
      <c r="D205" s="71" t="s">
        <v>189</v>
      </c>
    </row>
    <row r="206" ht="15.75" customHeight="1">
      <c r="A206" s="71" t="s">
        <v>430</v>
      </c>
      <c r="B206" s="71" t="s">
        <v>431</v>
      </c>
      <c r="C206" s="71" t="s">
        <v>324</v>
      </c>
      <c r="D206" s="71" t="s">
        <v>199</v>
      </c>
    </row>
    <row r="207" ht="15.75" customHeight="1">
      <c r="A207" s="71" t="s">
        <v>432</v>
      </c>
      <c r="B207" s="32" t="s">
        <v>433</v>
      </c>
      <c r="C207" s="71" t="s">
        <v>324</v>
      </c>
      <c r="D207" s="71" t="s">
        <v>199</v>
      </c>
    </row>
    <row r="208" ht="15.75" customHeight="1">
      <c r="A208" s="71" t="s">
        <v>434</v>
      </c>
      <c r="B208" s="71" t="s">
        <v>435</v>
      </c>
      <c r="C208" s="71" t="s">
        <v>324</v>
      </c>
      <c r="D208" s="71" t="s">
        <v>199</v>
      </c>
    </row>
    <row r="209" ht="15.75" customHeight="1">
      <c r="A209" s="71" t="s">
        <v>436</v>
      </c>
      <c r="B209" s="71" t="s">
        <v>437</v>
      </c>
      <c r="C209" s="71" t="s">
        <v>198</v>
      </c>
      <c r="D209" s="71" t="s">
        <v>199</v>
      </c>
    </row>
    <row r="210" ht="15.75" customHeight="1">
      <c r="A210" s="71" t="s">
        <v>438</v>
      </c>
      <c r="B210" s="71" t="s">
        <v>439</v>
      </c>
      <c r="C210" s="71" t="s">
        <v>198</v>
      </c>
      <c r="D210" s="71" t="s">
        <v>199</v>
      </c>
    </row>
    <row r="211" ht="15.75" customHeight="1">
      <c r="A211" s="71" t="s">
        <v>440</v>
      </c>
      <c r="B211" s="71" t="s">
        <v>441</v>
      </c>
      <c r="C211" s="71" t="s">
        <v>207</v>
      </c>
      <c r="D211" s="71" t="s">
        <v>199</v>
      </c>
    </row>
    <row r="212" ht="15.75" customHeight="1">
      <c r="A212" s="71" t="s">
        <v>442</v>
      </c>
      <c r="B212" s="71" t="s">
        <v>128</v>
      </c>
      <c r="C212" s="71" t="s">
        <v>198</v>
      </c>
      <c r="D212" s="71" t="s">
        <v>199</v>
      </c>
    </row>
    <row r="213" ht="15.75" customHeight="1">
      <c r="A213" s="71" t="s">
        <v>443</v>
      </c>
      <c r="B213" s="71" t="s">
        <v>85</v>
      </c>
      <c r="C213" s="71" t="s">
        <v>198</v>
      </c>
      <c r="D213" s="71" t="s">
        <v>199</v>
      </c>
    </row>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showGridLines="0" workbookViewId="0">
      <pane xSplit="2.0" ySplit="6.0" topLeftCell="C7" activePane="bottomRight" state="frozen"/>
      <selection activeCell="C1" sqref="C1" pane="topRight"/>
      <selection activeCell="A7" sqref="A7" pane="bottomLeft"/>
      <selection activeCell="C7" sqref="C7" pane="bottomRight"/>
    </sheetView>
  </sheetViews>
  <sheetFormatPr customHeight="1" defaultColWidth="14.43" defaultRowHeight="15.0"/>
  <cols>
    <col customWidth="1" hidden="1" min="1" max="3" width="2.71"/>
    <col customWidth="1" min="4" max="4" width="2.71"/>
    <col customWidth="1" min="5" max="5" width="6.57"/>
    <col customWidth="1" min="6" max="6" width="46.57"/>
    <col customWidth="1" hidden="1" min="7" max="7" width="5.57"/>
    <col customWidth="1" min="8" max="8" width="14.86"/>
    <col customWidth="1" min="9" max="13" width="16.71"/>
    <col customWidth="1" min="14" max="14" width="19.29"/>
    <col customWidth="1" min="15" max="15" width="18.71"/>
    <col customWidth="1" min="16" max="19" width="16.71"/>
    <col customWidth="1" min="20" max="20" width="18.0"/>
    <col customWidth="1" min="21" max="21" width="20.14"/>
    <col customWidth="1" min="22" max="22" width="16.71"/>
    <col customWidth="1" min="23" max="23" width="12.29"/>
    <col customWidth="1" min="24" max="24" width="16.71"/>
    <col customWidth="1" min="25" max="25" width="15.43"/>
    <col customWidth="1" min="26" max="26" width="18.43"/>
    <col customWidth="1" min="27" max="27" width="2.71"/>
    <col customWidth="1" hidden="1" min="28" max="58" width="5.57"/>
  </cols>
  <sheetData>
    <row r="1" hidden="1">
      <c r="H1" s="117"/>
      <c r="I1" s="117"/>
      <c r="J1" s="117"/>
      <c r="M1" s="70"/>
      <c r="N1" s="70"/>
      <c r="O1" s="70"/>
      <c r="P1" s="117"/>
      <c r="Q1" s="70"/>
      <c r="R1" s="117"/>
      <c r="S1" s="117"/>
      <c r="T1" s="117"/>
      <c r="U1" s="70"/>
      <c r="V1" s="70"/>
      <c r="W1" s="70"/>
      <c r="X1" s="117"/>
      <c r="Y1" s="70"/>
      <c r="Z1" s="117"/>
    </row>
    <row r="2" hidden="1">
      <c r="H2" s="117" t="s">
        <v>129</v>
      </c>
      <c r="I2" s="117" t="s">
        <v>130</v>
      </c>
      <c r="J2" s="117" t="s">
        <v>131</v>
      </c>
      <c r="K2" s="71" t="s">
        <v>132</v>
      </c>
      <c r="L2" s="71" t="s">
        <v>133</v>
      </c>
      <c r="M2" s="70" t="s">
        <v>134</v>
      </c>
      <c r="N2" s="70" t="s">
        <v>135</v>
      </c>
      <c r="O2" s="70" t="s">
        <v>136</v>
      </c>
      <c r="P2" s="117" t="s">
        <v>137</v>
      </c>
      <c r="Q2" s="70" t="s">
        <v>138</v>
      </c>
      <c r="R2" s="117" t="s">
        <v>139</v>
      </c>
      <c r="S2" s="117" t="s">
        <v>140</v>
      </c>
      <c r="T2" s="117" t="s">
        <v>334</v>
      </c>
      <c r="U2" s="70" t="s">
        <v>141</v>
      </c>
      <c r="V2" s="70" t="s">
        <v>142</v>
      </c>
      <c r="W2" s="70" t="s">
        <v>143</v>
      </c>
      <c r="X2" s="117" t="s">
        <v>144</v>
      </c>
      <c r="Y2" s="70" t="s">
        <v>145</v>
      </c>
      <c r="Z2" s="117" t="s">
        <v>146</v>
      </c>
    </row>
    <row r="3" hidden="1">
      <c r="H3" s="117"/>
      <c r="I3" s="117"/>
      <c r="J3" s="117"/>
      <c r="M3" s="70"/>
      <c r="N3" s="70"/>
      <c r="O3" s="70"/>
      <c r="P3" s="117"/>
      <c r="Q3" s="70"/>
      <c r="R3" s="117"/>
      <c r="S3" s="117"/>
      <c r="T3" s="117"/>
      <c r="U3" s="70"/>
      <c r="V3" s="70"/>
      <c r="W3" s="70"/>
      <c r="X3" s="117"/>
      <c r="Y3" s="70"/>
      <c r="Z3" s="117"/>
    </row>
    <row r="4" hidden="1">
      <c r="H4" s="117"/>
      <c r="I4" s="117"/>
      <c r="J4" s="117"/>
      <c r="M4" s="70"/>
      <c r="N4" s="70"/>
      <c r="O4" s="70"/>
      <c r="P4" s="117"/>
      <c r="Q4" s="70"/>
      <c r="R4" s="117"/>
      <c r="S4" s="117"/>
      <c r="T4" s="117"/>
      <c r="U4" s="70"/>
      <c r="V4" s="70"/>
      <c r="W4" s="70"/>
      <c r="X4" s="117"/>
      <c r="Y4" s="70"/>
      <c r="Z4" s="117"/>
    </row>
    <row r="5" hidden="1">
      <c r="H5" s="117"/>
      <c r="I5" s="117"/>
      <c r="J5" s="117"/>
      <c r="M5" s="70"/>
      <c r="N5" s="70"/>
      <c r="O5" s="70"/>
      <c r="P5" s="117"/>
      <c r="Q5" s="70"/>
      <c r="R5" s="117"/>
      <c r="S5" s="117"/>
      <c r="T5" s="117"/>
      <c r="U5" s="70"/>
      <c r="V5" s="70"/>
      <c r="W5" s="70"/>
      <c r="X5" s="117"/>
      <c r="Y5" s="70"/>
      <c r="Z5" s="117"/>
    </row>
    <row r="6" hidden="1">
      <c r="H6" s="117"/>
      <c r="I6" s="117"/>
      <c r="J6" s="117"/>
      <c r="M6" s="70"/>
      <c r="N6" s="70"/>
      <c r="O6" s="70"/>
      <c r="P6" s="117"/>
      <c r="Q6" s="70"/>
      <c r="R6" s="117"/>
      <c r="S6" s="117"/>
      <c r="T6" s="117"/>
      <c r="U6" s="70"/>
      <c r="V6" s="70"/>
      <c r="W6" s="70"/>
      <c r="X6" s="117"/>
      <c r="Y6" s="70"/>
      <c r="Z6" s="117"/>
    </row>
    <row r="7" ht="15.0" customHeight="1">
      <c r="H7" s="117"/>
      <c r="I7" s="117"/>
      <c r="J7" s="117"/>
      <c r="M7" s="70"/>
      <c r="N7" s="70"/>
      <c r="O7" s="70"/>
      <c r="P7" s="117"/>
      <c r="Q7" s="70"/>
      <c r="R7" s="117"/>
      <c r="S7" s="117"/>
      <c r="T7" s="117"/>
      <c r="U7" s="70"/>
      <c r="V7" s="70"/>
      <c r="W7" s="70"/>
      <c r="X7" s="117"/>
      <c r="Y7" s="70"/>
      <c r="Z7" s="117"/>
    </row>
    <row r="8" ht="11.25" customHeight="1">
      <c r="H8" s="117"/>
      <c r="I8" s="117"/>
      <c r="J8" s="117"/>
      <c r="M8" s="70"/>
      <c r="N8" s="70"/>
      <c r="O8" s="70"/>
      <c r="P8" s="117"/>
      <c r="Q8" s="70"/>
      <c r="R8" s="117"/>
      <c r="S8" s="117"/>
      <c r="T8" s="117"/>
      <c r="U8" s="70"/>
      <c r="V8" s="70"/>
      <c r="W8" s="70"/>
      <c r="X8" s="117"/>
      <c r="Y8" s="70"/>
      <c r="Z8" s="117"/>
    </row>
    <row r="9" ht="18.75" customHeight="1">
      <c r="E9" s="118" t="s">
        <v>444</v>
      </c>
      <c r="F9" s="76" t="s">
        <v>445</v>
      </c>
      <c r="G9" s="77"/>
      <c r="H9" s="119" t="s">
        <v>151</v>
      </c>
      <c r="I9" s="119" t="s">
        <v>152</v>
      </c>
      <c r="J9" s="119" t="s">
        <v>153</v>
      </c>
      <c r="K9" s="74" t="s">
        <v>154</v>
      </c>
      <c r="L9" s="74" t="s">
        <v>155</v>
      </c>
      <c r="M9" s="120" t="s">
        <v>156</v>
      </c>
      <c r="N9" s="75" t="s">
        <v>446</v>
      </c>
      <c r="O9" s="3"/>
      <c r="P9" s="3"/>
      <c r="Q9" s="4"/>
      <c r="R9" s="119" t="s">
        <v>158</v>
      </c>
      <c r="S9" s="119" t="s">
        <v>159</v>
      </c>
      <c r="T9" s="119" t="s">
        <v>160</v>
      </c>
      <c r="U9" s="120" t="s">
        <v>161</v>
      </c>
      <c r="V9" s="76" t="s">
        <v>162</v>
      </c>
      <c r="W9" s="77"/>
      <c r="X9" s="76" t="s">
        <v>163</v>
      </c>
      <c r="Y9" s="77"/>
      <c r="Z9" s="119" t="s">
        <v>164</v>
      </c>
    </row>
    <row r="10" ht="28.5" customHeight="1">
      <c r="E10" s="78"/>
      <c r="F10" s="121"/>
      <c r="G10" s="122"/>
      <c r="H10" s="78"/>
      <c r="I10" s="78"/>
      <c r="J10" s="78"/>
      <c r="K10" s="78"/>
      <c r="L10" s="78"/>
      <c r="M10" s="78"/>
      <c r="N10" s="75" t="s">
        <v>447</v>
      </c>
      <c r="O10" s="3"/>
      <c r="P10" s="4"/>
      <c r="Q10" s="120" t="s">
        <v>448</v>
      </c>
      <c r="R10" s="78"/>
      <c r="S10" s="78"/>
      <c r="T10" s="78"/>
      <c r="U10" s="78"/>
      <c r="V10" s="79"/>
      <c r="W10" s="80"/>
      <c r="X10" s="79"/>
      <c r="Y10" s="80"/>
      <c r="Z10" s="78"/>
    </row>
    <row r="11" ht="113.25" customHeight="1">
      <c r="E11" s="81"/>
      <c r="F11" s="79"/>
      <c r="G11" s="80"/>
      <c r="H11" s="81"/>
      <c r="I11" s="81"/>
      <c r="J11" s="81"/>
      <c r="K11" s="81"/>
      <c r="L11" s="81"/>
      <c r="M11" s="81"/>
      <c r="N11" s="83" t="s">
        <v>167</v>
      </c>
      <c r="O11" s="83" t="s">
        <v>168</v>
      </c>
      <c r="P11" s="123" t="s">
        <v>169</v>
      </c>
      <c r="Q11" s="81"/>
      <c r="R11" s="81"/>
      <c r="S11" s="81"/>
      <c r="T11" s="81"/>
      <c r="U11" s="81"/>
      <c r="V11" s="83" t="s">
        <v>170</v>
      </c>
      <c r="W11" s="83" t="s">
        <v>171</v>
      </c>
      <c r="X11" s="123" t="s">
        <v>170</v>
      </c>
      <c r="Y11" s="83" t="s">
        <v>171</v>
      </c>
      <c r="Z11" s="81"/>
    </row>
    <row r="12" ht="18.75" customHeight="1">
      <c r="E12" s="124" t="s">
        <v>449</v>
      </c>
      <c r="F12" s="125" t="s">
        <v>450</v>
      </c>
      <c r="G12" s="9"/>
      <c r="H12" s="9"/>
      <c r="I12" s="9"/>
      <c r="J12" s="9"/>
      <c r="K12" s="9"/>
      <c r="L12" s="9"/>
      <c r="M12" s="9"/>
      <c r="N12" s="9"/>
      <c r="O12" s="9"/>
      <c r="P12" s="9"/>
      <c r="Q12" s="9"/>
      <c r="R12" s="9"/>
      <c r="S12" s="9"/>
      <c r="T12" s="9"/>
      <c r="U12" s="9"/>
      <c r="V12" s="9"/>
      <c r="W12" s="9"/>
      <c r="X12" s="9"/>
      <c r="Y12" s="10"/>
      <c r="Z12" s="126"/>
    </row>
    <row r="13" ht="19.5" customHeight="1">
      <c r="E13" s="127" t="s">
        <v>451</v>
      </c>
      <c r="F13" s="128" t="s">
        <v>452</v>
      </c>
      <c r="G13" s="129"/>
      <c r="H13" s="130"/>
      <c r="I13" s="130"/>
      <c r="J13" s="130"/>
      <c r="K13" s="129"/>
      <c r="L13" s="129"/>
      <c r="M13" s="131"/>
      <c r="N13" s="131"/>
      <c r="O13" s="131"/>
      <c r="P13" s="130"/>
      <c r="Q13" s="131"/>
      <c r="R13" s="130"/>
      <c r="S13" s="130"/>
      <c r="T13" s="130"/>
      <c r="U13" s="129"/>
      <c r="V13" s="131"/>
      <c r="W13" s="129"/>
      <c r="X13" s="130"/>
      <c r="Y13" s="129"/>
      <c r="Z13" s="132"/>
    </row>
    <row r="14" ht="19.5" customHeight="1">
      <c r="E14" s="133" t="s">
        <v>453</v>
      </c>
      <c r="F14" s="134" t="s">
        <v>454</v>
      </c>
      <c r="G14" s="135"/>
      <c r="H14" s="136">
        <f>IFERROR(IF(COUNT(IndHUF!$AD$13),IF(IndHUF!$AD$13=0,"0",IndHUF!$AD$13),""),"")</f>
        <v>2</v>
      </c>
      <c r="I14" s="137">
        <f>+IF(COUNT(IndHUF!H23),IndHUF!H23,"")</f>
        <v>2096432</v>
      </c>
      <c r="J14" s="137" t="str">
        <f>+IF(COUNT(IndHUF!I23),IndHUF!I23,"")</f>
        <v/>
      </c>
      <c r="K14" s="138" t="str">
        <f>+IF(COUNT(IndHUF!J23),IndHUF!J23,"")</f>
        <v/>
      </c>
      <c r="L14" s="138">
        <f>+IF(COUNT(IndHUF!K23),IndHUF!K23,"")</f>
        <v>2096432</v>
      </c>
      <c r="M14" s="139">
        <f>+IFERROR(IF(COUNT(L14),ROUND(L14/'Shareholding Pattern'!$L$57*100,2),""),0)</f>
        <v>29.51</v>
      </c>
      <c r="N14" s="140">
        <f>+IF(COUNT(+IndHUF!M23),SUM(+IndHUF!M23),"")</f>
        <v>2096432</v>
      </c>
      <c r="O14" s="140" t="str">
        <f>+IF(COUNT(+IndHUF!N23),SUM(+IndHUF!N23),"")</f>
        <v/>
      </c>
      <c r="P14" s="137">
        <f>+IF(COUNT(IndHUF!O23),IndHUF!O23,"")</f>
        <v>2096432</v>
      </c>
      <c r="Q14" s="139">
        <f>+IF(COUNT(IndHUF!P23),IndHUF!P23,"")</f>
        <v>29.51</v>
      </c>
      <c r="R14" s="137" t="str">
        <f>+IF(COUNT(IndHUF!Q23),IndHUF!Q23,"")</f>
        <v/>
      </c>
      <c r="S14" s="137" t="str">
        <f>+IF(COUNT(IndHUF!R23),IndHUF!R23,"")</f>
        <v/>
      </c>
      <c r="T14" s="137" t="str">
        <f>+IF(COUNT(IndHUF!S23),IndHUF!S23,"")</f>
        <v/>
      </c>
      <c r="U14" s="139">
        <f>+IFERROR(IF(COUNT(L14,T14),ROUND(SUM(L14,T14)/SUM('Shareholding Pattern'!$L$57,'Shareholding Pattern'!$T$57)*100,2),""),0)</f>
        <v>29.51</v>
      </c>
      <c r="V14" s="137" t="str">
        <f>+IF(COUNT(IndHUF!U23),IndHUF!U23,"")</f>
        <v/>
      </c>
      <c r="W14" s="141" t="str">
        <f t="shared" ref="W14:W18" si="1">+IFERROR(IF(COUNT(V14),ROUND(SUM(V14)/SUM(L14)*100,2),""),0)</f>
        <v/>
      </c>
      <c r="X14" s="137" t="str">
        <f>+IF(COUNT(IndHUF!W23),IndHUF!W23,"")</f>
        <v/>
      </c>
      <c r="Y14" s="139" t="str">
        <f t="shared" ref="Y14:Y18" si="2">+IFERROR(IF(COUNT(X14),ROUND(SUM(X14)/SUM(L14)*100,2),""),0)</f>
        <v/>
      </c>
      <c r="Z14" s="137">
        <f>+IF(COUNT(IndHUF!Y23),IndHUF!Y23,"")</f>
        <v>2096432</v>
      </c>
      <c r="AA14" s="41"/>
      <c r="AR14" s="71" t="s">
        <v>244</v>
      </c>
      <c r="AX14" s="71" t="s">
        <v>455</v>
      </c>
      <c r="AZ14" s="71" t="s">
        <v>456</v>
      </c>
      <c r="BF14" s="71" t="s">
        <v>457</v>
      </c>
    </row>
    <row r="15" ht="19.5" customHeight="1">
      <c r="E15" s="142" t="s">
        <v>458</v>
      </c>
      <c r="F15" s="143" t="s">
        <v>459</v>
      </c>
      <c r="G15" s="135"/>
      <c r="H15" s="136" t="str">
        <f>IFERROR(IF(COUNT(CGAndSG!$AD$13),IF(CGAndSG!$AD$13=0,"0",CGAndSG!$AD$13),""),"")</f>
        <v/>
      </c>
      <c r="I15" s="137" t="str">
        <f>IFERROR(IF(COUNT(CGAndSG!H16),(CGAndSG!H16),""),"")</f>
        <v/>
      </c>
      <c r="J15" s="137" t="str">
        <f>IFERROR(IF(COUNT(CGAndSG!I16),(CGAndSG!I16),""),"")</f>
        <v/>
      </c>
      <c r="K15" s="138" t="str">
        <f>IFERROR(IF(COUNT(CGAndSG!J16),(CGAndSG!J16),""),"")</f>
        <v/>
      </c>
      <c r="L15" s="138" t="str">
        <f>IFERROR(IF(COUNT(CGAndSG!K16),(CGAndSG!K16),""),"")</f>
        <v/>
      </c>
      <c r="M15" s="139" t="str">
        <f>+IFERROR(IF(COUNT(L15),ROUND(L15/'Shareholding Pattern'!$L$57*100,2),""),0)</f>
        <v/>
      </c>
      <c r="N15" s="140" t="str">
        <f>IFERROR(IF(COUNT(CGAndSG!M16),(CGAndSG!M16),""),"")</f>
        <v/>
      </c>
      <c r="O15" s="140" t="str">
        <f>IFERROR(IF(COUNT(CGAndSG!N16),(CGAndSG!N16),""),"")</f>
        <v/>
      </c>
      <c r="P15" s="137" t="str">
        <f>IFERROR(IF(COUNT(CGAndSG!O16),(CGAndSG!O16),""),"")</f>
        <v/>
      </c>
      <c r="Q15" s="139" t="str">
        <f>IFERROR(IF(COUNT(CGAndSG!P16),(CGAndSG!P16),""),0)</f>
        <v/>
      </c>
      <c r="R15" s="137" t="str">
        <f>IFERROR(IF(COUNT(CGAndSG!Q16),(CGAndSG!Q16),""),"")</f>
        <v/>
      </c>
      <c r="S15" s="137" t="str">
        <f>IFERROR(IF(COUNT(CGAndSG!R16),(CGAndSG!R16),""),"")</f>
        <v/>
      </c>
      <c r="T15" s="137" t="str">
        <f>IFERROR(IF(COUNT(CGAndSG!S16),(CGAndSG!S16),""),"")</f>
        <v/>
      </c>
      <c r="U15" s="139" t="str">
        <f>+IFERROR(IF(COUNT(L15,T15),ROUND(SUM(L15,T15)/SUM('Shareholding Pattern'!$L$57,'Shareholding Pattern'!$T$57)*100,2),""),0)</f>
        <v/>
      </c>
      <c r="V15" s="137" t="str">
        <f>IFERROR(IF(COUNT(CGAndSG!U16),(CGAndSG!U16),""),"")</f>
        <v/>
      </c>
      <c r="W15" s="141" t="str">
        <f t="shared" si="1"/>
        <v/>
      </c>
      <c r="X15" s="137" t="str">
        <f>IFERROR(IF(COUNT(CGAndSG!W16),(CGAndSG!W16),""),"")</f>
        <v/>
      </c>
      <c r="Y15" s="139" t="str">
        <f t="shared" si="2"/>
        <v/>
      </c>
      <c r="Z15" s="137" t="str">
        <f>IFERROR(IF(COUNT(CGAndSG!Y16),(CGAndSG!Y16),""),"")</f>
        <v/>
      </c>
      <c r="AA15" s="41"/>
      <c r="AR15" s="71" t="s">
        <v>247</v>
      </c>
      <c r="AX15" s="71" t="s">
        <v>460</v>
      </c>
      <c r="AZ15" s="71" t="s">
        <v>461</v>
      </c>
      <c r="BF15" s="71" t="s">
        <v>462</v>
      </c>
    </row>
    <row r="16" ht="19.5" customHeight="1">
      <c r="E16" s="133" t="s">
        <v>463</v>
      </c>
      <c r="F16" s="143" t="s">
        <v>464</v>
      </c>
      <c r="H16" s="144" t="str">
        <f>IFERROR(IF(COUNT(Banks!$AD$13),IF(Banks!$AD$13=0,"0",Banks!$AD$13),""),"")</f>
        <v/>
      </c>
      <c r="I16" s="137" t="str">
        <f>IFERROR(IF(COUNT(Banks!H16),(Banks!H16),""),"")</f>
        <v/>
      </c>
      <c r="J16" s="137" t="str">
        <f>IFERROR(IF(COUNT(Banks!I16),(Banks!I16),""),"")</f>
        <v/>
      </c>
      <c r="K16" s="145" t="str">
        <f>IFERROR(IF(COUNT(Banks!J16),(Banks!J16),""),"")</f>
        <v/>
      </c>
      <c r="L16" s="138" t="str">
        <f>IFERROR(IF(COUNT(Banks!K16),(Banks!K16),""),"")</f>
        <v/>
      </c>
      <c r="M16" s="139" t="str">
        <f>+IFERROR(IF(COUNT(L16),ROUND(L16/'Shareholding Pattern'!$L$57*100,2),""),0)</f>
        <v/>
      </c>
      <c r="N16" s="140" t="str">
        <f>IFERROR(IF(COUNT(Banks!M16),(Banks!M16),""),"")</f>
        <v/>
      </c>
      <c r="O16" s="140" t="str">
        <f>IFERROR(IF(COUNT(Banks!N16),(Banks!N16),""),"")</f>
        <v/>
      </c>
      <c r="P16" s="137" t="str">
        <f>IFERROR(IF(COUNT(Banks!O16),(Banks!O16),""),"")</f>
        <v/>
      </c>
      <c r="Q16" s="139" t="str">
        <f>IFERROR(IF(COUNT(Banks!P16),(Banks!P16),""),0)</f>
        <v/>
      </c>
      <c r="R16" s="137" t="str">
        <f>IFERROR(IF(COUNT(Banks!Q16),(Banks!Q16),""),"")</f>
        <v/>
      </c>
      <c r="S16" s="137" t="str">
        <f>IFERROR(IF(COUNT(Banks!R16),(Banks!R16),""),"")</f>
        <v/>
      </c>
      <c r="T16" s="137" t="str">
        <f>IFERROR(IF(COUNT(Banks!S16),(Banks!S16),""),"")</f>
        <v/>
      </c>
      <c r="U16" s="139" t="str">
        <f>+IFERROR(IF(COUNT(L16,T16),ROUND(SUM(L16,T16)/SUM('Shareholding Pattern'!$L$57,'Shareholding Pattern'!$T$57)*100,2),""),0)</f>
        <v/>
      </c>
      <c r="V16" s="137" t="str">
        <f>IFERROR(IF(COUNT(Banks!U16),(Banks!U16),""),"")</f>
        <v/>
      </c>
      <c r="W16" s="141" t="str">
        <f t="shared" si="1"/>
        <v/>
      </c>
      <c r="X16" s="137" t="str">
        <f>IFERROR(IF(COUNT(Banks!W16),(Banks!W16),""),"")</f>
        <v/>
      </c>
      <c r="Y16" s="139" t="str">
        <f t="shared" si="2"/>
        <v/>
      </c>
      <c r="Z16" s="137" t="str">
        <f>IFERROR(IF(COUNT(Banks!Y16),(Banks!Y16),""),"")</f>
        <v/>
      </c>
      <c r="AA16" s="41"/>
      <c r="AR16" s="71" t="s">
        <v>249</v>
      </c>
      <c r="AX16" s="71" t="s">
        <v>465</v>
      </c>
      <c r="AZ16" s="71" t="s">
        <v>466</v>
      </c>
      <c r="BF16" s="71" t="s">
        <v>467</v>
      </c>
    </row>
    <row r="17" ht="19.5" customHeight="1">
      <c r="E17" s="146" t="s">
        <v>468</v>
      </c>
      <c r="F17" s="147" t="s">
        <v>469</v>
      </c>
      <c r="H17" s="144" t="str">
        <f>IFERROR(IF(COUNT(OtherIND!$AG$13),IF(OtherIND!$AG$13=0,"0",OtherIND!$AG$13),""),"")</f>
        <v/>
      </c>
      <c r="I17" s="148" t="str">
        <f>IFERROR(IF(COUNT(OtherIND!J16),(OtherIND!J16),""),"")</f>
        <v/>
      </c>
      <c r="J17" s="148" t="str">
        <f>IFERROR(IF(COUNT(OtherIND!K16),(OtherIND!K16),""),"")</f>
        <v/>
      </c>
      <c r="K17" s="149" t="str">
        <f>IFERROR(IF(COUNT(OtherIND!L16),(OtherIND!L16),""),"")</f>
        <v/>
      </c>
      <c r="L17" s="149" t="str">
        <f>IFERROR(IF(COUNT(OtherIND!M16),(OtherIND!M16),""),"")</f>
        <v/>
      </c>
      <c r="M17" s="150" t="str">
        <f>+IFERROR(IF(COUNT(L17),ROUND(L17/'Shareholding Pattern'!$L$57*100,2),""),0)</f>
        <v/>
      </c>
      <c r="N17" s="140" t="str">
        <f>IFERROR(IF(COUNT(OtherIND!O16),(OtherIND!O16),""),"")</f>
        <v/>
      </c>
      <c r="O17" s="140" t="str">
        <f>IFERROR(IF(COUNT(OtherIND!P16),(OtherIND!P16),""),"")</f>
        <v/>
      </c>
      <c r="P17" s="148" t="str">
        <f>IFERROR(IF(COUNT(OtherIND!Q16),(OtherIND!Q16),""),"")</f>
        <v/>
      </c>
      <c r="Q17" s="150" t="str">
        <f>IFERROR(IF(COUNT(OtherIND!R16),(OtherIND!R16),""),0)</f>
        <v/>
      </c>
      <c r="R17" s="148" t="str">
        <f>IFERROR(IF(COUNT(OtherIND!S16),(OtherIND!S16),""),"")</f>
        <v/>
      </c>
      <c r="S17" s="148" t="str">
        <f>IFERROR(IF(COUNT(OtherIND!T16),(OtherIND!T16),""),"")</f>
        <v/>
      </c>
      <c r="T17" s="148" t="str">
        <f>IFERROR(IF(COUNT(OtherIND!U16),(OtherIND!U16),""),"")</f>
        <v/>
      </c>
      <c r="U17" s="150" t="str">
        <f>+IFERROR(IF(COUNT(L17,T17),ROUND(SUM(L17,T17)/SUM('Shareholding Pattern'!$L$57,'Shareholding Pattern'!$T$57)*100,2),""),0)</f>
        <v/>
      </c>
      <c r="V17" s="137" t="str">
        <f>IFERROR(IF(COUNT(OtherIND!W16),(OtherIND!W16),""),"")</f>
        <v/>
      </c>
      <c r="W17" s="151" t="str">
        <f t="shared" si="1"/>
        <v/>
      </c>
      <c r="X17" s="137" t="str">
        <f>IFERROR(IF(COUNT(OtherIND!Y16),(OtherIND!Y16),""),"")</f>
        <v/>
      </c>
      <c r="Y17" s="150" t="str">
        <f t="shared" si="2"/>
        <v/>
      </c>
      <c r="Z17" s="148" t="str">
        <f>IFERROR(IF(COUNT(OtherIND!AA16),(OtherIND!AA16),""),"")</f>
        <v/>
      </c>
      <c r="AA17" s="41"/>
      <c r="AR17" s="71" t="s">
        <v>251</v>
      </c>
      <c r="AX17" s="71" t="s">
        <v>470</v>
      </c>
      <c r="AZ17" s="71" t="s">
        <v>471</v>
      </c>
      <c r="BF17" s="71" t="s">
        <v>472</v>
      </c>
    </row>
    <row r="18" ht="19.5" customHeight="1">
      <c r="E18" s="152" t="s">
        <v>473</v>
      </c>
      <c r="F18" s="3"/>
      <c r="G18" s="4"/>
      <c r="H18" s="153">
        <f t="shared" ref="H18:L18" si="3">+IFERROR(IF(COUNT(H14:H17),ROUND(SUM(H14:H17),0),""),"")</f>
        <v>2</v>
      </c>
      <c r="I18" s="153">
        <f t="shared" si="3"/>
        <v>2096432</v>
      </c>
      <c r="J18" s="153" t="str">
        <f t="shared" si="3"/>
        <v/>
      </c>
      <c r="K18" s="154" t="str">
        <f t="shared" si="3"/>
        <v/>
      </c>
      <c r="L18" s="153">
        <f t="shared" si="3"/>
        <v>2096432</v>
      </c>
      <c r="M18" s="155">
        <f>+IFERROR(IF(COUNT(L18),ROUND(L18/'Shareholding Pattern'!$L$57*100,2),""),0)</f>
        <v>29.51</v>
      </c>
      <c r="N18" s="89">
        <f t="shared" ref="N18:P18" si="4">+IFERROR(IF(COUNT(N14:N17),ROUND(SUM(N14:N17),0),""),"")</f>
        <v>2096432</v>
      </c>
      <c r="O18" s="89" t="str">
        <f t="shared" si="4"/>
        <v/>
      </c>
      <c r="P18" s="153">
        <f t="shared" si="4"/>
        <v>2096432</v>
      </c>
      <c r="Q18" s="87">
        <f>IFERROR(IF(COUNT(P18),ROUND(P18/$P$58*100,2),""),0)</f>
        <v>29.51</v>
      </c>
      <c r="R18" s="153" t="str">
        <f t="shared" ref="R18:T18" si="5">+IFERROR(IF(COUNT(R14:R17),ROUND(SUM(R14:R17),0),""),"")</f>
        <v/>
      </c>
      <c r="S18" s="153" t="str">
        <f t="shared" si="5"/>
        <v/>
      </c>
      <c r="T18" s="153" t="str">
        <f t="shared" si="5"/>
        <v/>
      </c>
      <c r="U18" s="155">
        <f>+IFERROR(IF(COUNT(L18,T18),ROUND(SUM(L18,T18)/SUM('Shareholding Pattern'!$L$57,'Shareholding Pattern'!$T$57)*100,2),""),0)</f>
        <v>29.51</v>
      </c>
      <c r="V18" s="153" t="str">
        <f>+IFERROR(IF(COUNT(V14:V17),ROUND(SUM(V14:V17),0),""),"")</f>
        <v/>
      </c>
      <c r="W18" s="156" t="str">
        <f t="shared" si="1"/>
        <v/>
      </c>
      <c r="X18" s="153" t="str">
        <f>+IFERROR(IF(COUNT(X14:X17),ROUND(SUM(X14:X17),0),""),"")</f>
        <v/>
      </c>
      <c r="Y18" s="157" t="str">
        <f t="shared" si="2"/>
        <v/>
      </c>
      <c r="Z18" s="153">
        <f>+IFERROR(IF(COUNT(Z14:Z17),ROUND(SUM(Z14:Z17),0),""),"")</f>
        <v>2096432</v>
      </c>
      <c r="AA18" s="41"/>
      <c r="AR18" s="71" t="s">
        <v>253</v>
      </c>
      <c r="AX18" s="71" t="s">
        <v>474</v>
      </c>
      <c r="AZ18" s="71" t="s">
        <v>475</v>
      </c>
      <c r="BF18" s="71" t="s">
        <v>476</v>
      </c>
    </row>
    <row r="19" ht="19.5" customHeight="1">
      <c r="E19" s="158" t="s">
        <v>477</v>
      </c>
      <c r="F19" s="159" t="s">
        <v>478</v>
      </c>
      <c r="G19" s="160"/>
      <c r="H19" s="161"/>
      <c r="I19" s="161"/>
      <c r="J19" s="161"/>
      <c r="K19" s="160"/>
      <c r="L19" s="160"/>
      <c r="M19" s="162"/>
      <c r="N19" s="162"/>
      <c r="O19" s="162"/>
      <c r="P19" s="161"/>
      <c r="Q19" s="162"/>
      <c r="R19" s="161"/>
      <c r="S19" s="161"/>
      <c r="T19" s="161"/>
      <c r="U19" s="160"/>
      <c r="V19" s="162"/>
      <c r="W19" s="160"/>
      <c r="X19" s="161"/>
      <c r="Y19" s="160"/>
      <c r="Z19" s="163"/>
      <c r="AA19" s="41"/>
      <c r="AX19" s="71" t="s">
        <v>479</v>
      </c>
      <c r="AZ19" s="71" t="s">
        <v>480</v>
      </c>
      <c r="BF19" s="71" t="s">
        <v>481</v>
      </c>
    </row>
    <row r="20" ht="34.5" customHeight="1">
      <c r="E20" s="142" t="s">
        <v>453</v>
      </c>
      <c r="F20" s="164" t="s">
        <v>482</v>
      </c>
      <c r="H20" s="136" t="str">
        <f>IFERROR(IF(COUNT(Individuals!$AD$13),IF(Individuals!$AD$13=0,"0",Individuals!$AD$13),""),"")</f>
        <v/>
      </c>
      <c r="I20" s="136" t="str">
        <f>IFERROR(IF(COUNT(Individuals!H16),(Individuals!H16),""),"")</f>
        <v/>
      </c>
      <c r="J20" s="136" t="str">
        <f>IFERROR(IF(COUNT(Individuals!I16),(Individuals!I16),""),"")</f>
        <v/>
      </c>
      <c r="K20" s="165" t="str">
        <f>IFERROR(IF(COUNT(Individuals!J16),(Individuals!J16),""),"")</f>
        <v/>
      </c>
      <c r="L20" s="136" t="str">
        <f>IFERROR(IF(COUNT(Individuals!K16),(Individuals!K16),""),"")</f>
        <v/>
      </c>
      <c r="M20" s="166" t="str">
        <f>+IFERROR(IF(COUNT(L20),ROUND(L20/'Shareholding Pattern'!$L$57*100,2),""),0)</f>
        <v/>
      </c>
      <c r="N20" s="140" t="str">
        <f>IFERROR(IF(COUNT(Individuals!M16),(Individuals!M16),""),"")</f>
        <v/>
      </c>
      <c r="O20" s="140" t="str">
        <f>IFERROR(IF(COUNT(Individuals!N16),(Individuals!N16),""),"")</f>
        <v/>
      </c>
      <c r="P20" s="136" t="str">
        <f>IFERROR(IF(COUNT(Individuals!O16),(Individuals!O16),""),"")</f>
        <v/>
      </c>
      <c r="Q20" s="167" t="str">
        <f>IFERROR(IF(COUNT(Individuals!P16),(Individuals!P16),""),0)</f>
        <v/>
      </c>
      <c r="R20" s="136" t="str">
        <f>IFERROR(IF(COUNT(Individuals!Q16),(Individuals!Q16),""),"")</f>
        <v/>
      </c>
      <c r="S20" s="136" t="str">
        <f>IFERROR(IF(COUNT(Individuals!R16),(Individuals!R16),""),"")</f>
        <v/>
      </c>
      <c r="T20" s="136" t="str">
        <f>IFERROR(IF(COUNT(Individuals!S16),(Individuals!S16),""),"")</f>
        <v/>
      </c>
      <c r="U20" s="166" t="str">
        <f>+IFERROR(IF(COUNT(L20,T20),ROUND(SUM(L20,T20)/SUM('Shareholding Pattern'!$L$57,'Shareholding Pattern'!$T$57)*100,2),""),0)</f>
        <v/>
      </c>
      <c r="V20" s="137" t="str">
        <f>IFERROR(IF(COUNT(Individuals!U16),(Individuals!U16),""),"")</f>
        <v/>
      </c>
      <c r="W20" s="168" t="str">
        <f t="shared" ref="W20:W26" si="6">+IFERROR(IF(COUNT(V20),ROUND(SUM(V20)/SUM(L20)*100,2),""),0)</f>
        <v/>
      </c>
      <c r="X20" s="137" t="str">
        <f>IFERROR(IF(COUNT(Individuals!W16),(Individuals!W16),""),"")</f>
        <v/>
      </c>
      <c r="Y20" s="166" t="str">
        <f t="shared" ref="Y20:Y26" si="7">+IFERROR(IF(COUNT(X20),ROUND(SUM(X20)/SUM(L20)*100,2),""),0)</f>
        <v/>
      </c>
      <c r="Z20" s="136" t="str">
        <f>IFERROR(IF(COUNT(Individuals!Y16),(Individuals!Y16),""),"")</f>
        <v/>
      </c>
      <c r="AA20" s="41"/>
      <c r="AR20" s="71" t="s">
        <v>255</v>
      </c>
      <c r="AX20" s="71" t="s">
        <v>483</v>
      </c>
      <c r="AZ20" s="71" t="s">
        <v>484</v>
      </c>
      <c r="BF20" s="71" t="s">
        <v>485</v>
      </c>
    </row>
    <row r="21" ht="19.5" customHeight="1">
      <c r="E21" s="142" t="s">
        <v>458</v>
      </c>
      <c r="F21" s="169" t="s">
        <v>479</v>
      </c>
      <c r="H21" s="144" t="str">
        <f>IFERROR(IF(COUNT(Government!$AD$13),IF(Government!$AD$13=0,"0",Government!$AD$13),""),"")</f>
        <v/>
      </c>
      <c r="I21" s="144" t="str">
        <f>IFERROR(IF(COUNT(Government!H16),(Government!H16),""),"")</f>
        <v/>
      </c>
      <c r="J21" s="144" t="str">
        <f>IFERROR(IF(COUNT(Government!I16),(Government!I16),""),"")</f>
        <v/>
      </c>
      <c r="K21" s="170" t="str">
        <f>IFERROR(IF(COUNT(Government!J16),(Government!J16),""),"")</f>
        <v/>
      </c>
      <c r="L21" s="144" t="str">
        <f>IFERROR(IF(COUNT(Government!K16),(Government!K16),""),"")</f>
        <v/>
      </c>
      <c r="M21" s="139" t="str">
        <f>+IFERROR(IF(COUNT(L21),ROUND(L21/'Shareholding Pattern'!$L$57*100,2),""),0)</f>
        <v/>
      </c>
      <c r="N21" s="140" t="str">
        <f>IFERROR(IF(COUNT(Government!M16),(Government!M16),""),"")</f>
        <v/>
      </c>
      <c r="O21" s="140" t="str">
        <f>IFERROR(IF(COUNT(Government!N16),(Government!N16),""),"")</f>
        <v/>
      </c>
      <c r="P21" s="144" t="str">
        <f>IFERROR(IF(COUNT(Government!O16),(Government!O16),""),"")</f>
        <v/>
      </c>
      <c r="Q21" s="171" t="str">
        <f>IFERROR(IF(COUNT(Government!P16),(Government!P16),""),0)</f>
        <v/>
      </c>
      <c r="R21" s="144" t="str">
        <f>IFERROR(IF(COUNT(Government!Q16),(Government!Q16),""),"")</f>
        <v/>
      </c>
      <c r="S21" s="144" t="str">
        <f>IFERROR(IF(COUNT(Government!R16),(Government!R16),""),"")</f>
        <v/>
      </c>
      <c r="T21" s="144" t="str">
        <f>IFERROR(IF(COUNT(Government!S16),(Government!S16),""),"")</f>
        <v/>
      </c>
      <c r="U21" s="139" t="str">
        <f>+IFERROR(IF(COUNT(L21,T21),ROUND(SUM(L21,T21)/SUM('Shareholding Pattern'!$L$57,'Shareholding Pattern'!$T$57)*100,2),""),0)</f>
        <v/>
      </c>
      <c r="V21" s="137" t="str">
        <f>IFERROR(IF(COUNT(Government!U16),(Government!U16),""),"")</f>
        <v/>
      </c>
      <c r="W21" s="141" t="str">
        <f t="shared" si="6"/>
        <v/>
      </c>
      <c r="X21" s="137" t="str">
        <f>IFERROR(IF(COUNT(Government!W16),(Government!W16),""),"")</f>
        <v/>
      </c>
      <c r="Y21" s="139" t="str">
        <f t="shared" si="7"/>
        <v/>
      </c>
      <c r="Z21" s="144" t="str">
        <f>IFERROR(IF(COUNT(Government!Y16),(Government!Y16),""),"")</f>
        <v/>
      </c>
      <c r="AA21" s="41"/>
      <c r="AR21" s="71" t="s">
        <v>257</v>
      </c>
      <c r="AX21" s="71" t="s">
        <v>486</v>
      </c>
      <c r="AZ21" s="71" t="s">
        <v>487</v>
      </c>
      <c r="BF21" s="71" t="s">
        <v>488</v>
      </c>
    </row>
    <row r="22" ht="19.5" customHeight="1">
      <c r="E22" s="142" t="s">
        <v>463</v>
      </c>
      <c r="F22" s="169" t="s">
        <v>483</v>
      </c>
      <c r="H22" s="144" t="str">
        <f>IFERROR(IF(COUNT(Institutions!$AD$13),IF(Institutions!$AD$13=0,"0",Institutions!$AD$13),""),"")</f>
        <v/>
      </c>
      <c r="I22" s="144" t="str">
        <f>IFERROR(IF(COUNT(Institutions!H16),(Institutions!H16),""),"")</f>
        <v/>
      </c>
      <c r="J22" s="144" t="str">
        <f>IFERROR(IF(COUNT(Institutions!I16),(Institutions!I16),""),"")</f>
        <v/>
      </c>
      <c r="K22" s="170" t="str">
        <f>IFERROR(IF(COUNT(Institutions!J16),(Institutions!J16),""),"")</f>
        <v/>
      </c>
      <c r="L22" s="144" t="str">
        <f>IFERROR(IF(COUNT(Institutions!K16),(Institutions!K16),""),"")</f>
        <v/>
      </c>
      <c r="M22" s="139" t="str">
        <f>+IFERROR(IF(COUNT(L22),ROUND(L22/'Shareholding Pattern'!$L$57*100,2),""),0)</f>
        <v/>
      </c>
      <c r="N22" s="140" t="str">
        <f>IFERROR(IF(COUNT(Institutions!M16),(Institutions!M16),""),"")</f>
        <v/>
      </c>
      <c r="O22" s="140" t="str">
        <f>IFERROR(IF(COUNT(Institutions!N16),(Institutions!N16),""),"")</f>
        <v/>
      </c>
      <c r="P22" s="144" t="str">
        <f>IFERROR(IF(COUNT(Institutions!O16),(Institutions!O16),""),"")</f>
        <v/>
      </c>
      <c r="Q22" s="171" t="str">
        <f>IFERROR(IF(COUNT(Institutions!P16),(Institutions!P16),""),0)</f>
        <v/>
      </c>
      <c r="R22" s="144" t="str">
        <f>IFERROR(IF(COUNT(Institutions!Q16),(Institutions!Q16),""),"")</f>
        <v/>
      </c>
      <c r="S22" s="144" t="str">
        <f>IFERROR(IF(COUNT(Institutions!R16),(Institutions!R16),""),"")</f>
        <v/>
      </c>
      <c r="T22" s="144" t="str">
        <f>IFERROR(IF(COUNT(Institutions!S16),(Institutions!S16),""),"")</f>
        <v/>
      </c>
      <c r="U22" s="139" t="str">
        <f>+IFERROR(IF(COUNT(L22,T22),ROUND(SUM(L22,T22)/SUM('Shareholding Pattern'!$L$57,'Shareholding Pattern'!$T$57)*100,2),""),0)</f>
        <v/>
      </c>
      <c r="V22" s="137" t="str">
        <f>IFERROR(IF(COUNT(Institutions!U16),(Institutions!U16),""),"")</f>
        <v/>
      </c>
      <c r="W22" s="141" t="str">
        <f t="shared" si="6"/>
        <v/>
      </c>
      <c r="X22" s="137" t="str">
        <f>IFERROR(IF(COUNT(Institutions!W16),(Institutions!W16),""),"")</f>
        <v/>
      </c>
      <c r="Y22" s="139" t="str">
        <f t="shared" si="7"/>
        <v/>
      </c>
      <c r="Z22" s="144" t="str">
        <f>IFERROR(IF(COUNT(Institutions!Y16),(Institutions!Y16),""),"")</f>
        <v/>
      </c>
      <c r="AA22" s="41"/>
      <c r="AR22" s="71" t="s">
        <v>259</v>
      </c>
      <c r="AX22" s="71" t="s">
        <v>489</v>
      </c>
      <c r="AZ22" s="71" t="s">
        <v>490</v>
      </c>
      <c r="BF22" s="71" t="s">
        <v>491</v>
      </c>
    </row>
    <row r="23" ht="19.5" customHeight="1">
      <c r="E23" s="142" t="s">
        <v>468</v>
      </c>
      <c r="F23" s="169" t="s">
        <v>492</v>
      </c>
      <c r="H23" s="144" t="str">
        <f>IFERROR(IF(COUNT(FPIPromoter!$AD$13),IF(FPIPromoter!$AD$13=0,"0",FPIPromoter!$AD$13),""),"")</f>
        <v/>
      </c>
      <c r="I23" s="144" t="str">
        <f>IFERROR(IF(COUNT(FPIPromoter!H16),(FPIPromoter!H16),""),"")</f>
        <v/>
      </c>
      <c r="J23" s="144" t="str">
        <f>IFERROR(IF(COUNT(FPIPromoter!I16),(FPIPromoter!I16),""),"")</f>
        <v/>
      </c>
      <c r="K23" s="170" t="str">
        <f>IFERROR(IF(COUNT(FPIPromoter!J16),(FPIPromoter!J16),""),"")</f>
        <v/>
      </c>
      <c r="L23" s="144" t="str">
        <f>IFERROR(IF(COUNT(FPIPromoter!K16),(FPIPromoter!K16),""),"")</f>
        <v/>
      </c>
      <c r="M23" s="139" t="str">
        <f>+IFERROR(IF(COUNT(L23),ROUND(L23/'Shareholding Pattern'!$L$57*100,2),""),0)</f>
        <v/>
      </c>
      <c r="N23" s="140" t="str">
        <f>IFERROR(IF(COUNT(FPIPromoter!M16),(FPIPromoter!M16),""),"")</f>
        <v/>
      </c>
      <c r="O23" s="140" t="str">
        <f>IFERROR(IF(COUNT(FPIPromoter!N16),(FPIPromoter!N16),""),"")</f>
        <v/>
      </c>
      <c r="P23" s="144" t="str">
        <f>IFERROR(IF(COUNT(FPIPromoter!O16),(FPIPromoter!O16),""),"")</f>
        <v/>
      </c>
      <c r="Q23" s="171" t="str">
        <f>IFERROR(IF(COUNT(FPIPromoter!P16),(FPIPromoter!P16),""),0)</f>
        <v/>
      </c>
      <c r="R23" s="144" t="str">
        <f>IFERROR(IF(COUNT(FPIPromoter!Q16),(FPIPromoter!Q16),""),"")</f>
        <v/>
      </c>
      <c r="S23" s="144" t="str">
        <f>IFERROR(IF(COUNT(FPIPromoter!R16),(FPIPromoter!R16),""),"")</f>
        <v/>
      </c>
      <c r="T23" s="144" t="str">
        <f>IFERROR(IF(COUNT(FPIPromoter!S16),(FPIPromoter!S16),""),"")</f>
        <v/>
      </c>
      <c r="U23" s="139" t="str">
        <f>+IFERROR(IF(COUNT(L23,T23),ROUND(SUM(L23,T23)/SUM('Shareholding Pattern'!$L$57,'Shareholding Pattern'!$T$57)*100,2),""),0)</f>
        <v/>
      </c>
      <c r="V23" s="137" t="str">
        <f>IFERROR(IF(COUNT(FPIPromoter!U16),(FPIPromoter!U16),""),"")</f>
        <v/>
      </c>
      <c r="W23" s="141" t="str">
        <f t="shared" si="6"/>
        <v/>
      </c>
      <c r="X23" s="137" t="str">
        <f>IFERROR(IF(COUNT(FPIPromoter!W16),(FPIPromoter!W16),""),"")</f>
        <v/>
      </c>
      <c r="Y23" s="139" t="str">
        <f t="shared" si="7"/>
        <v/>
      </c>
      <c r="Z23" s="144" t="str">
        <f>IFERROR(IF(COUNT(FPIPromoter!Y16),(FPIPromoter!Y16),""),"")</f>
        <v/>
      </c>
      <c r="AA23" s="41"/>
      <c r="AR23" s="71" t="s">
        <v>261</v>
      </c>
      <c r="AX23" s="71" t="s">
        <v>493</v>
      </c>
      <c r="AZ23" s="71" t="s">
        <v>494</v>
      </c>
      <c r="BF23" s="71" t="s">
        <v>495</v>
      </c>
    </row>
    <row r="24" ht="19.5" customHeight="1">
      <c r="E24" s="172" t="s">
        <v>496</v>
      </c>
      <c r="F24" s="173" t="s">
        <v>469</v>
      </c>
      <c r="H24" s="174" t="str">
        <f>IFERROR(IF(COUNT(OtherForeign!$AG$13),IF(OtherForeign!$AG$13=0,"0",OtherForeign!$AG$13),""),"")</f>
        <v/>
      </c>
      <c r="I24" s="174" t="str">
        <f>IFERROR(IF(COUNT(OtherForeign!J16),(OtherForeign!J16),""),"")</f>
        <v/>
      </c>
      <c r="J24" s="174" t="str">
        <f>IFERROR(IF(COUNT(OtherForeign!K16),(OtherForeign!K16),""),"")</f>
        <v/>
      </c>
      <c r="K24" s="175" t="str">
        <f>IFERROR(IF(COUNT(OtherForeign!L16),(OtherForeign!L16),""),"")</f>
        <v/>
      </c>
      <c r="L24" s="174" t="str">
        <f>IFERROR(IF(COUNT(OtherForeign!M16),(OtherForeign!M16),""),"")</f>
        <v/>
      </c>
      <c r="M24" s="150" t="str">
        <f>+IFERROR(IF(COUNT(L24),ROUND(L24/'Shareholding Pattern'!$L$57*100,2),""),0)</f>
        <v/>
      </c>
      <c r="N24" s="140" t="str">
        <f>IFERROR(IF(COUNT(OtherForeign!O16),(OtherForeign!O16),""),"")</f>
        <v/>
      </c>
      <c r="O24" s="140" t="str">
        <f>IFERROR(IF(COUNT(OtherForeign!P16),(OtherForeign!P16),""),"")</f>
        <v/>
      </c>
      <c r="P24" s="174" t="str">
        <f>IFERROR(IF(COUNT(OtherForeign!Q16),(OtherForeign!Q16),""),"")</f>
        <v/>
      </c>
      <c r="Q24" s="176" t="str">
        <f>IFERROR(IF(COUNT(OtherForeign!R16),(OtherForeign!R16),""),0)</f>
        <v/>
      </c>
      <c r="R24" s="174" t="str">
        <f>IFERROR(IF(COUNT(OtherForeign!S16),(OtherForeign!S16),""),"")</f>
        <v/>
      </c>
      <c r="S24" s="174" t="str">
        <f>IFERROR(IF(COUNT(OtherForeign!T16),(OtherForeign!T16),""),"")</f>
        <v/>
      </c>
      <c r="T24" s="174" t="str">
        <f>IFERROR(IF(COUNT(OtherForeign!U16),(OtherForeign!U16),""),"")</f>
        <v/>
      </c>
      <c r="U24" s="150" t="str">
        <f>+IFERROR(IF(COUNT(L24,T24),ROUND(SUM(L24,T24)/SUM('Shareholding Pattern'!$L$57,'Shareholding Pattern'!$T$57)*100,2),""),0)</f>
        <v/>
      </c>
      <c r="V24" s="137" t="str">
        <f>IFERROR(IF(COUNT(OtherForeign!W16),(OtherForeign!W16),""),"")</f>
        <v/>
      </c>
      <c r="W24" s="151" t="str">
        <f t="shared" si="6"/>
        <v/>
      </c>
      <c r="X24" s="137" t="str">
        <f>IFERROR(IF(COUNT(OtherForeign!Y16),(OtherForeign!Y16),""),"")</f>
        <v/>
      </c>
      <c r="Y24" s="150" t="str">
        <f t="shared" si="7"/>
        <v/>
      </c>
      <c r="Z24" s="174" t="str">
        <f>IFERROR(IF(COUNT(OtherForeign!AA16),(OtherForeign!AA16),""),"")</f>
        <v/>
      </c>
      <c r="AA24" s="41"/>
      <c r="AR24" s="71" t="s">
        <v>263</v>
      </c>
      <c r="AX24" s="71" t="s">
        <v>497</v>
      </c>
      <c r="AZ24" s="71" t="s">
        <v>498</v>
      </c>
      <c r="BF24" s="71" t="s">
        <v>499</v>
      </c>
    </row>
    <row r="25" ht="19.5" customHeight="1">
      <c r="E25" s="152" t="s">
        <v>500</v>
      </c>
      <c r="F25" s="3"/>
      <c r="G25" s="4"/>
      <c r="H25" s="177" t="str">
        <f t="shared" ref="H25:L25" si="8">+IFERROR(IF(COUNT(H20:H24),ROUND(SUM(H20:H24),0),""),"")</f>
        <v/>
      </c>
      <c r="I25" s="177" t="str">
        <f t="shared" si="8"/>
        <v/>
      </c>
      <c r="J25" s="177" t="str">
        <f t="shared" si="8"/>
        <v/>
      </c>
      <c r="K25" s="178" t="str">
        <f t="shared" si="8"/>
        <v/>
      </c>
      <c r="L25" s="177" t="str">
        <f t="shared" si="8"/>
        <v/>
      </c>
      <c r="M25" s="155" t="str">
        <f>+IFERROR(IF(COUNT(L25),ROUND(L25/'Shareholding Pattern'!$L$57*100,2),""),0)</f>
        <v/>
      </c>
      <c r="N25" s="179" t="str">
        <f t="shared" ref="N25:P25" si="9">+IFERROR(IF(COUNT(N20:N24),ROUND(SUM(N20:N24),0),""),"")</f>
        <v/>
      </c>
      <c r="O25" s="179" t="str">
        <f t="shared" si="9"/>
        <v/>
      </c>
      <c r="P25" s="177" t="str">
        <f t="shared" si="9"/>
        <v/>
      </c>
      <c r="Q25" s="87" t="str">
        <f t="shared" ref="Q25:Q26" si="13">IFERROR(IF(COUNT(P25),ROUND(P25/$P$58*100,2),""),0)</f>
        <v/>
      </c>
      <c r="R25" s="180" t="str">
        <f t="shared" ref="R25:T25" si="10">+IFERROR(IF(COUNT(R20:R24),ROUND(SUM(R20:R24),0),""),"")</f>
        <v/>
      </c>
      <c r="S25" s="180" t="str">
        <f t="shared" si="10"/>
        <v/>
      </c>
      <c r="T25" s="177" t="str">
        <f t="shared" si="10"/>
        <v/>
      </c>
      <c r="U25" s="155" t="str">
        <f>+IFERROR(IF(COUNT(L25,T25),ROUND(SUM(L25,T25)/SUM('Shareholding Pattern'!$L$57,'Shareholding Pattern'!$T$57)*100,2),""),0)</f>
        <v/>
      </c>
      <c r="V25" s="177" t="str">
        <f>+IFERROR(IF(COUNT(V20:V24),ROUND(SUM(V20:V24),0),""),"")</f>
        <v/>
      </c>
      <c r="W25" s="156" t="str">
        <f t="shared" si="6"/>
        <v/>
      </c>
      <c r="X25" s="153" t="str">
        <f>+IFERROR(IF(COUNT(X20:X24),ROUND(SUM(X20:X24),0),""),"")</f>
        <v/>
      </c>
      <c r="Y25" s="157" t="str">
        <f t="shared" si="7"/>
        <v/>
      </c>
      <c r="Z25" s="177" t="str">
        <f>+IFERROR(IF(COUNT(Z20:Z24),ROUND(SUM(Z20:Z24),0),""),"")</f>
        <v/>
      </c>
      <c r="AR25" s="71" t="s">
        <v>265</v>
      </c>
      <c r="AX25" s="71" t="s">
        <v>501</v>
      </c>
      <c r="AZ25" s="71" t="s">
        <v>502</v>
      </c>
      <c r="BF25" s="71" t="s">
        <v>503</v>
      </c>
    </row>
    <row r="26" ht="36.75" customHeight="1">
      <c r="E26" s="181" t="s">
        <v>504</v>
      </c>
      <c r="F26" s="3"/>
      <c r="G26" s="4"/>
      <c r="H26" s="177">
        <f t="shared" ref="H26:L26" si="11">+IFERROR(IF(COUNT(H18,H25),ROUND(SUM(H18,H25),0),""),"")</f>
        <v>2</v>
      </c>
      <c r="I26" s="177">
        <f t="shared" si="11"/>
        <v>2096432</v>
      </c>
      <c r="J26" s="177" t="str">
        <f t="shared" si="11"/>
        <v/>
      </c>
      <c r="K26" s="178" t="str">
        <f t="shared" si="11"/>
        <v/>
      </c>
      <c r="L26" s="177">
        <f t="shared" si="11"/>
        <v>2096432</v>
      </c>
      <c r="M26" s="155">
        <f>+IFERROR(IF(COUNT(L26),ROUND(L26/'Shareholding Pattern'!$L$57*100,2),""),0)</f>
        <v>29.51</v>
      </c>
      <c r="N26" s="179">
        <f t="shared" ref="N26:P26" si="12">+IFERROR(IF(COUNT(N18,N25),ROUND(SUM(N18,N25),0),""),"")</f>
        <v>2096432</v>
      </c>
      <c r="O26" s="179" t="str">
        <f t="shared" si="12"/>
        <v/>
      </c>
      <c r="P26" s="177">
        <f t="shared" si="12"/>
        <v>2096432</v>
      </c>
      <c r="Q26" s="87">
        <f t="shared" si="13"/>
        <v>29.51</v>
      </c>
      <c r="R26" s="180" t="str">
        <f t="shared" ref="R26:T26" si="14">+IFERROR(IF(COUNT(R18,R25),ROUND(SUM(R18,R25),0),""),"")</f>
        <v/>
      </c>
      <c r="S26" s="180" t="str">
        <f t="shared" si="14"/>
        <v/>
      </c>
      <c r="T26" s="177" t="str">
        <f t="shared" si="14"/>
        <v/>
      </c>
      <c r="U26" s="155">
        <f>+IFERROR(IF(COUNT(L26,T26),ROUND(SUM(L26,T26)/SUM('Shareholding Pattern'!$L$57,'Shareholding Pattern'!$T$57)*100,2),""),0)</f>
        <v>29.51</v>
      </c>
      <c r="V26" s="177" t="str">
        <f>+IFERROR(IF(COUNT(V18,V25),ROUND(SUM(V18,V25),0),""),"")</f>
        <v/>
      </c>
      <c r="W26" s="156" t="str">
        <f t="shared" si="6"/>
        <v/>
      </c>
      <c r="X26" s="177" t="str">
        <f>+IFERROR(IF(COUNT(X18,X25),ROUND(SUM(X18,X25),0),""),"")</f>
        <v/>
      </c>
      <c r="Y26" s="157" t="str">
        <f t="shared" si="7"/>
        <v/>
      </c>
      <c r="Z26" s="177">
        <f>+IFERROR(IF(COUNT(Z18,Z25),ROUND(SUM(Z18,Z25),0),""),"")</f>
        <v>2096432</v>
      </c>
      <c r="AR26" s="71" t="s">
        <v>267</v>
      </c>
      <c r="AX26" s="71" t="s">
        <v>505</v>
      </c>
      <c r="AZ26" s="71" t="s">
        <v>506</v>
      </c>
      <c r="BF26" s="71" t="s">
        <v>507</v>
      </c>
    </row>
    <row r="27" ht="33.0" customHeight="1">
      <c r="E27" s="182"/>
      <c r="F27" s="183" t="s">
        <v>508</v>
      </c>
      <c r="H27" s="117"/>
      <c r="I27" s="117"/>
      <c r="J27" s="117"/>
      <c r="P27" s="117"/>
      <c r="R27" s="117"/>
      <c r="S27" s="117"/>
      <c r="T27" s="117"/>
      <c r="Z27" s="117"/>
      <c r="AX27" s="71" t="s">
        <v>509</v>
      </c>
      <c r="AZ27" s="71" t="s">
        <v>510</v>
      </c>
      <c r="BF27" s="71" t="s">
        <v>511</v>
      </c>
    </row>
    <row r="28" ht="31.5" customHeight="1">
      <c r="E28" s="184" t="s">
        <v>512</v>
      </c>
      <c r="F28" s="185" t="s">
        <v>513</v>
      </c>
      <c r="G28" s="186"/>
      <c r="H28" s="187" t="s">
        <v>514</v>
      </c>
      <c r="I28" s="188"/>
      <c r="J28" s="188"/>
      <c r="K28" s="186"/>
      <c r="L28" s="186"/>
      <c r="M28" s="186"/>
      <c r="N28" s="186"/>
      <c r="O28" s="186"/>
      <c r="P28" s="188"/>
      <c r="Q28" s="186"/>
      <c r="R28" s="188"/>
      <c r="S28" s="188"/>
      <c r="T28" s="188"/>
      <c r="U28" s="186"/>
      <c r="V28" s="186"/>
      <c r="W28" s="186"/>
      <c r="X28" s="186"/>
      <c r="Y28" s="186"/>
      <c r="Z28" s="189"/>
      <c r="AX28" s="71" t="s">
        <v>515</v>
      </c>
      <c r="AZ28" s="71" t="s">
        <v>516</v>
      </c>
      <c r="BF28" s="71" t="s">
        <v>517</v>
      </c>
    </row>
    <row r="29" ht="19.5" customHeight="1">
      <c r="E29" s="190" t="s">
        <v>451</v>
      </c>
      <c r="F29" s="191" t="s">
        <v>483</v>
      </c>
      <c r="G29" s="192"/>
      <c r="H29" s="192"/>
      <c r="I29" s="192"/>
      <c r="J29" s="192"/>
      <c r="K29" s="192"/>
      <c r="L29" s="192"/>
      <c r="M29" s="192"/>
      <c r="N29" s="192"/>
      <c r="O29" s="192"/>
      <c r="P29" s="192"/>
      <c r="Q29" s="192"/>
      <c r="R29" s="192"/>
      <c r="S29" s="192"/>
      <c r="T29" s="192"/>
      <c r="U29" s="192"/>
      <c r="V29" s="192"/>
      <c r="W29" s="192"/>
      <c r="X29" s="192"/>
      <c r="Y29" s="192"/>
      <c r="Z29" s="193"/>
      <c r="AX29" s="71" t="s">
        <v>518</v>
      </c>
      <c r="AZ29" s="71" t="s">
        <v>519</v>
      </c>
      <c r="BF29" s="71" t="s">
        <v>520</v>
      </c>
    </row>
    <row r="30" ht="19.5" customHeight="1">
      <c r="E30" s="142" t="s">
        <v>453</v>
      </c>
      <c r="F30" s="194" t="s">
        <v>521</v>
      </c>
      <c r="H30" s="195"/>
      <c r="I30" s="195"/>
      <c r="J30" s="195"/>
      <c r="K30" s="196"/>
      <c r="L30" s="197" t="str">
        <f t="shared" ref="L30:L40" si="15">+IFERROR(IF(COUNT(I30:K30),ROUND(SUM(I30:K30),0),""),"")</f>
        <v/>
      </c>
      <c r="M30" s="139" t="str">
        <f>+IFERROR(IF(COUNT(L30),ROUND(L30/'Shareholding Pattern'!$L$57*100,2),""),"")</f>
        <v/>
      </c>
      <c r="N30" s="196" t="str">
        <f t="shared" ref="N30:N38" si="16">IF(I30="","",I30)</f>
        <v/>
      </c>
      <c r="O30" s="196"/>
      <c r="P30" s="144" t="str">
        <f t="shared" ref="P30:P38" si="17">+IFERROR(IF(COUNT(N30:O30),ROUND(SUM(N30:O30),0),""),"")</f>
        <v/>
      </c>
      <c r="Q30" s="171" t="str">
        <f>+IFERROR(IF(COUNT(P30),ROUND(P30/'Shareholding Pattern'!$P$58*100,2),""),"")</f>
        <v/>
      </c>
      <c r="R30" s="195"/>
      <c r="S30" s="195"/>
      <c r="T30" s="144" t="str">
        <f t="shared" ref="T30:T33" si="18">+IFERROR(IF(COUNT(R30:S30),ROUND(SUM(R30:S30),0),""),"")</f>
        <v/>
      </c>
      <c r="U30" s="139" t="str">
        <f>+IFERROR(IF(COUNT(L30,T30),ROUND(SUM(L30,T30)/SUM('Shareholding Pattern'!$L$57,'Shareholding Pattern'!$T$57)*100,2),""),"")</f>
        <v/>
      </c>
      <c r="V30" s="196"/>
      <c r="W30" s="141" t="str">
        <f t="shared" ref="W30:W41" si="19">+IFERROR(IF(COUNT(V30),ROUND(SUM(V30)/SUM(L30)*100,2),""),0)</f>
        <v/>
      </c>
      <c r="X30" s="198"/>
      <c r="Y30" s="199"/>
      <c r="Z30" s="195"/>
      <c r="AR30" s="71" t="s">
        <v>269</v>
      </c>
      <c r="AX30" s="71" t="s">
        <v>522</v>
      </c>
      <c r="AZ30" s="71" t="s">
        <v>523</v>
      </c>
      <c r="BF30" s="71" t="s">
        <v>524</v>
      </c>
    </row>
    <row r="31" ht="19.5" customHeight="1">
      <c r="E31" s="142" t="s">
        <v>458</v>
      </c>
      <c r="F31" s="169" t="s">
        <v>525</v>
      </c>
      <c r="H31" s="195"/>
      <c r="I31" s="195"/>
      <c r="J31" s="195"/>
      <c r="K31" s="196"/>
      <c r="L31" s="144" t="str">
        <f t="shared" si="15"/>
        <v/>
      </c>
      <c r="M31" s="139" t="str">
        <f>+IFERROR(IF(COUNT(L31),ROUND(L31/'Shareholding Pattern'!$L$57*100,2),""),"")</f>
        <v/>
      </c>
      <c r="N31" s="196" t="str">
        <f t="shared" si="16"/>
        <v/>
      </c>
      <c r="O31" s="196"/>
      <c r="P31" s="144" t="str">
        <f t="shared" si="17"/>
        <v/>
      </c>
      <c r="Q31" s="171" t="str">
        <f>+IFERROR(IF(COUNT(P31),ROUND(P31/'Shareholding Pattern'!$P$58*100,2),""),"")</f>
        <v/>
      </c>
      <c r="R31" s="195"/>
      <c r="S31" s="195"/>
      <c r="T31" s="144" t="str">
        <f t="shared" si="18"/>
        <v/>
      </c>
      <c r="U31" s="139" t="str">
        <f>+IFERROR(IF(COUNT(L31,T31),ROUND(SUM(L31,T31)/SUM('Shareholding Pattern'!$L$57,'Shareholding Pattern'!$T$57)*100,2),""),"")</f>
        <v/>
      </c>
      <c r="V31" s="196"/>
      <c r="W31" s="141" t="str">
        <f t="shared" si="19"/>
        <v/>
      </c>
      <c r="X31" s="121"/>
      <c r="Y31" s="122"/>
      <c r="Z31" s="195"/>
      <c r="AR31" s="71" t="s">
        <v>271</v>
      </c>
      <c r="AX31" s="71" t="s">
        <v>526</v>
      </c>
      <c r="AZ31" s="71" t="s">
        <v>527</v>
      </c>
      <c r="BF31" s="71" t="s">
        <v>528</v>
      </c>
    </row>
    <row r="32" ht="19.5" customHeight="1">
      <c r="E32" s="142" t="s">
        <v>463</v>
      </c>
      <c r="F32" s="169" t="s">
        <v>529</v>
      </c>
      <c r="H32" s="195"/>
      <c r="I32" s="195"/>
      <c r="J32" s="195"/>
      <c r="K32" s="196"/>
      <c r="L32" s="144" t="str">
        <f t="shared" si="15"/>
        <v/>
      </c>
      <c r="M32" s="139" t="str">
        <f>+IFERROR(IF(COUNT(L32),ROUND(L32/'Shareholding Pattern'!$L$57*100,2),""),"")</f>
        <v/>
      </c>
      <c r="N32" s="196" t="str">
        <f t="shared" si="16"/>
        <v/>
      </c>
      <c r="O32" s="196"/>
      <c r="P32" s="144" t="str">
        <f t="shared" si="17"/>
        <v/>
      </c>
      <c r="Q32" s="171" t="str">
        <f>+IFERROR(IF(COUNT(P32),ROUND(P32/'Shareholding Pattern'!$P$58*100,2),""),"")</f>
        <v/>
      </c>
      <c r="R32" s="195"/>
      <c r="S32" s="195"/>
      <c r="T32" s="144" t="str">
        <f t="shared" si="18"/>
        <v/>
      </c>
      <c r="U32" s="139" t="str">
        <f>+IFERROR(IF(COUNT(L32,T32),ROUND(SUM(L32,T32)/SUM('Shareholding Pattern'!$L$57,'Shareholding Pattern'!$T$57)*100,2),""),"")</f>
        <v/>
      </c>
      <c r="V32" s="196"/>
      <c r="W32" s="141" t="str">
        <f t="shared" si="19"/>
        <v/>
      </c>
      <c r="X32" s="121"/>
      <c r="Y32" s="122"/>
      <c r="Z32" s="195"/>
      <c r="AR32" s="71" t="s">
        <v>273</v>
      </c>
      <c r="AX32" s="71" t="s">
        <v>530</v>
      </c>
      <c r="AZ32" s="71" t="s">
        <v>531</v>
      </c>
      <c r="BF32" s="71" t="s">
        <v>532</v>
      </c>
    </row>
    <row r="33" ht="19.5" customHeight="1">
      <c r="E33" s="142" t="s">
        <v>468</v>
      </c>
      <c r="F33" s="169" t="s">
        <v>533</v>
      </c>
      <c r="H33" s="195"/>
      <c r="I33" s="195"/>
      <c r="J33" s="195"/>
      <c r="K33" s="196"/>
      <c r="L33" s="144" t="str">
        <f t="shared" si="15"/>
        <v/>
      </c>
      <c r="M33" s="139" t="str">
        <f>+IFERROR(IF(COUNT(L33),ROUND(L33/'Shareholding Pattern'!$L$57*100,2),""),"")</f>
        <v/>
      </c>
      <c r="N33" s="196" t="str">
        <f t="shared" si="16"/>
        <v/>
      </c>
      <c r="O33" s="196"/>
      <c r="P33" s="144" t="str">
        <f t="shared" si="17"/>
        <v/>
      </c>
      <c r="Q33" s="171" t="str">
        <f>+IFERROR(IF(COUNT(P33),ROUND(P33/'Shareholding Pattern'!$P$58*100,2),""),"")</f>
        <v/>
      </c>
      <c r="R33" s="195"/>
      <c r="S33" s="195"/>
      <c r="T33" s="144" t="str">
        <f t="shared" si="18"/>
        <v/>
      </c>
      <c r="U33" s="139" t="str">
        <f>+IFERROR(IF(COUNT(L33,T33),ROUND(SUM(L33,T33)/SUM('Shareholding Pattern'!$L$57,'Shareholding Pattern'!$T$57)*100,2),""),"")</f>
        <v/>
      </c>
      <c r="V33" s="196"/>
      <c r="W33" s="141" t="str">
        <f t="shared" si="19"/>
        <v/>
      </c>
      <c r="X33" s="121"/>
      <c r="Y33" s="122"/>
      <c r="Z33" s="195"/>
      <c r="AR33" s="71" t="s">
        <v>275</v>
      </c>
      <c r="AX33" s="71" t="s">
        <v>534</v>
      </c>
      <c r="AZ33" s="71" t="s">
        <v>535</v>
      </c>
      <c r="BF33" s="71" t="s">
        <v>536</v>
      </c>
    </row>
    <row r="34" ht="19.5" customHeight="1">
      <c r="E34" s="142" t="s">
        <v>496</v>
      </c>
      <c r="F34" s="169" t="s">
        <v>537</v>
      </c>
      <c r="H34" s="195"/>
      <c r="I34" s="195"/>
      <c r="J34" s="195"/>
      <c r="K34" s="196"/>
      <c r="L34" s="144" t="str">
        <f t="shared" si="15"/>
        <v/>
      </c>
      <c r="M34" s="139" t="str">
        <f>+IFERROR(IF(COUNT(L34),ROUND(L34/'Shareholding Pattern'!$L$57*100,2),""),"")</f>
        <v/>
      </c>
      <c r="N34" s="196" t="str">
        <f t="shared" si="16"/>
        <v/>
      </c>
      <c r="O34" s="196"/>
      <c r="P34" s="144" t="str">
        <f t="shared" si="17"/>
        <v/>
      </c>
      <c r="Q34" s="171" t="str">
        <f>+IFERROR(IF(COUNT(P34),ROUND(P34/'Shareholding Pattern'!$P$58*100,2),""),"")</f>
        <v/>
      </c>
      <c r="R34" s="195"/>
      <c r="S34" s="195"/>
      <c r="T34" s="144" t="str">
        <f>+IFERROR(IF(COUNT(R34,S34),ROUND(SUM(R34,S34),0),""),"")</f>
        <v/>
      </c>
      <c r="U34" s="139" t="str">
        <f>+IFERROR(IF(COUNT(L34,T34),ROUND(SUM(L34,T34)/SUM('Shareholding Pattern'!$L$57,'Shareholding Pattern'!$T$57)*100,2),""),"")</f>
        <v/>
      </c>
      <c r="V34" s="196"/>
      <c r="W34" s="141" t="str">
        <f t="shared" si="19"/>
        <v/>
      </c>
      <c r="X34" s="121"/>
      <c r="Y34" s="122"/>
      <c r="Z34" s="195"/>
      <c r="AR34" s="71" t="s">
        <v>277</v>
      </c>
      <c r="AX34" s="71" t="s">
        <v>538</v>
      </c>
      <c r="AZ34" s="71" t="s">
        <v>539</v>
      </c>
      <c r="BF34" s="71" t="s">
        <v>540</v>
      </c>
    </row>
    <row r="35" ht="19.5" customHeight="1">
      <c r="E35" s="142" t="s">
        <v>541</v>
      </c>
      <c r="F35" s="169" t="s">
        <v>464</v>
      </c>
      <c r="H35" s="195"/>
      <c r="I35" s="195"/>
      <c r="J35" s="195"/>
      <c r="K35" s="196"/>
      <c r="L35" s="144" t="str">
        <f t="shared" si="15"/>
        <v/>
      </c>
      <c r="M35" s="139" t="str">
        <f>+IFERROR(IF(COUNT(L35),ROUND(L35/'Shareholding Pattern'!$L$57*100,2),""),"")</f>
        <v/>
      </c>
      <c r="N35" s="196" t="str">
        <f t="shared" si="16"/>
        <v/>
      </c>
      <c r="O35" s="196"/>
      <c r="P35" s="144" t="str">
        <f t="shared" si="17"/>
        <v/>
      </c>
      <c r="Q35" s="171" t="str">
        <f>+IFERROR(IF(COUNT(P35),ROUND(P35/'Shareholding Pattern'!$P$58*100,2),""),"")</f>
        <v/>
      </c>
      <c r="R35" s="195"/>
      <c r="S35" s="195"/>
      <c r="T35" s="144" t="str">
        <f t="shared" ref="T35:T38" si="20">+IFERROR(IF(COUNT(R35:S35),ROUND(SUM(R35:S35),0),""),"")</f>
        <v/>
      </c>
      <c r="U35" s="139" t="str">
        <f>+IFERROR(IF(COUNT(L35,T35),ROUND(SUM(L35,T35)/SUM('Shareholding Pattern'!$L$57,'Shareholding Pattern'!$T$57)*100,2),""),"")</f>
        <v/>
      </c>
      <c r="V35" s="196"/>
      <c r="W35" s="141" t="str">
        <f t="shared" si="19"/>
        <v/>
      </c>
      <c r="X35" s="121"/>
      <c r="Y35" s="122"/>
      <c r="Z35" s="195"/>
      <c r="AR35" s="71" t="s">
        <v>279</v>
      </c>
      <c r="AX35" s="71" t="s">
        <v>542</v>
      </c>
      <c r="AZ35" s="71" t="s">
        <v>543</v>
      </c>
      <c r="BF35" s="71" t="s">
        <v>544</v>
      </c>
    </row>
    <row r="36" ht="19.5" customHeight="1">
      <c r="E36" s="142" t="s">
        <v>545</v>
      </c>
      <c r="F36" s="169" t="s">
        <v>546</v>
      </c>
      <c r="H36" s="195"/>
      <c r="I36" s="195"/>
      <c r="J36" s="195"/>
      <c r="K36" s="196"/>
      <c r="L36" s="144" t="str">
        <f t="shared" si="15"/>
        <v/>
      </c>
      <c r="M36" s="139" t="str">
        <f>+IFERROR(IF(COUNT(L36),ROUND(L36/'Shareholding Pattern'!$L$57*100,2),""),"")</f>
        <v/>
      </c>
      <c r="N36" s="196" t="str">
        <f t="shared" si="16"/>
        <v/>
      </c>
      <c r="O36" s="196"/>
      <c r="P36" s="144" t="str">
        <f t="shared" si="17"/>
        <v/>
      </c>
      <c r="Q36" s="171" t="str">
        <f>+IFERROR(IF(COUNT(P36),ROUND(P36/'Shareholding Pattern'!$P$58*100,2),""),"")</f>
        <v/>
      </c>
      <c r="R36" s="195"/>
      <c r="S36" s="195"/>
      <c r="T36" s="144" t="str">
        <f t="shared" si="20"/>
        <v/>
      </c>
      <c r="U36" s="139" t="str">
        <f>+IFERROR(IF(COUNT(L36,T36),ROUND(SUM(L36,T36)/SUM('Shareholding Pattern'!$L$57,'Shareholding Pattern'!$T$57)*100,2),""),"")</f>
        <v/>
      </c>
      <c r="V36" s="196"/>
      <c r="W36" s="141" t="str">
        <f t="shared" si="19"/>
        <v/>
      </c>
      <c r="X36" s="121"/>
      <c r="Y36" s="122"/>
      <c r="Z36" s="195"/>
      <c r="AR36" s="71" t="s">
        <v>281</v>
      </c>
      <c r="AX36" s="71" t="s">
        <v>547</v>
      </c>
      <c r="AZ36" s="71" t="s">
        <v>548</v>
      </c>
      <c r="BF36" s="71" t="s">
        <v>549</v>
      </c>
    </row>
    <row r="37" ht="19.5" customHeight="1">
      <c r="E37" s="142" t="s">
        <v>550</v>
      </c>
      <c r="F37" s="169" t="s">
        <v>551</v>
      </c>
      <c r="H37" s="195"/>
      <c r="I37" s="195"/>
      <c r="J37" s="195"/>
      <c r="K37" s="196"/>
      <c r="L37" s="144" t="str">
        <f t="shared" si="15"/>
        <v/>
      </c>
      <c r="M37" s="139" t="str">
        <f>+IFERROR(IF(COUNT(L37),ROUND(L37/'Shareholding Pattern'!$L$57*100,2),""),"")</f>
        <v/>
      </c>
      <c r="N37" s="196" t="str">
        <f t="shared" si="16"/>
        <v/>
      </c>
      <c r="O37" s="196"/>
      <c r="P37" s="144" t="str">
        <f t="shared" si="17"/>
        <v/>
      </c>
      <c r="Q37" s="171" t="str">
        <f>+IFERROR(IF(COUNT(P37),ROUND(P37/'Shareholding Pattern'!$P$58*100,2),""),"")</f>
        <v/>
      </c>
      <c r="R37" s="195"/>
      <c r="S37" s="195"/>
      <c r="T37" s="144" t="str">
        <f t="shared" si="20"/>
        <v/>
      </c>
      <c r="U37" s="139" t="str">
        <f>+IFERROR(IF(COUNT(L37,T37),ROUND(SUM(L37,T37)/SUM('Shareholding Pattern'!$L$57,'Shareholding Pattern'!$T$57)*100,2),""),"")</f>
        <v/>
      </c>
      <c r="V37" s="196"/>
      <c r="W37" s="141" t="str">
        <f t="shared" si="19"/>
        <v/>
      </c>
      <c r="X37" s="121"/>
      <c r="Y37" s="122"/>
      <c r="Z37" s="195"/>
      <c r="AR37" s="71" t="s">
        <v>283</v>
      </c>
      <c r="AX37" s="71" t="s">
        <v>552</v>
      </c>
      <c r="AZ37" s="71" t="s">
        <v>553</v>
      </c>
      <c r="BF37" s="71" t="s">
        <v>554</v>
      </c>
    </row>
    <row r="38" ht="19.5" customHeight="1">
      <c r="E38" s="172" t="s">
        <v>555</v>
      </c>
      <c r="F38" s="173" t="s">
        <v>469</v>
      </c>
      <c r="H38" s="195"/>
      <c r="I38" s="195"/>
      <c r="J38" s="195"/>
      <c r="K38" s="196"/>
      <c r="L38" s="174" t="str">
        <f t="shared" si="15"/>
        <v/>
      </c>
      <c r="M38" s="150" t="str">
        <f>+IFERROR(IF(COUNT(L38),ROUND(L38/'Shareholding Pattern'!$L$57*100,2),""),"")</f>
        <v/>
      </c>
      <c r="N38" s="196" t="str">
        <f t="shared" si="16"/>
        <v/>
      </c>
      <c r="O38" s="196"/>
      <c r="P38" s="174" t="str">
        <f t="shared" si="17"/>
        <v/>
      </c>
      <c r="Q38" s="176" t="str">
        <f>+IFERROR(IF(COUNT(P38),ROUND(P38/'Shareholding Pattern'!$P$58*100,2),""),"")</f>
        <v/>
      </c>
      <c r="R38" s="195"/>
      <c r="S38" s="195"/>
      <c r="T38" s="174" t="str">
        <f t="shared" si="20"/>
        <v/>
      </c>
      <c r="U38" s="150" t="str">
        <f>+IFERROR(IF(COUNT(L38,T38),ROUND(SUM(L38,T38)/SUM('Shareholding Pattern'!$L$57,'Shareholding Pattern'!$T$57)*100,2),""),"")</f>
        <v/>
      </c>
      <c r="V38" s="196"/>
      <c r="W38" s="141" t="str">
        <f t="shared" si="19"/>
        <v/>
      </c>
      <c r="X38" s="121"/>
      <c r="Y38" s="122"/>
      <c r="Z38" s="195"/>
      <c r="AR38" s="71" t="s">
        <v>285</v>
      </c>
      <c r="AX38" s="71" t="s">
        <v>556</v>
      </c>
      <c r="AZ38" s="71" t="s">
        <v>557</v>
      </c>
      <c r="BF38" s="71" t="s">
        <v>558</v>
      </c>
    </row>
    <row r="39" ht="19.5" customHeight="1">
      <c r="E39" s="152" t="s">
        <v>559</v>
      </c>
      <c r="F39" s="3"/>
      <c r="G39" s="4"/>
      <c r="H39" s="153" t="str">
        <f t="shared" ref="H39:K39" si="21">+IFERROR(IF(COUNT(H30:H38),ROUND(SUM(H30:H38),0),""),"")</f>
        <v/>
      </c>
      <c r="I39" s="153" t="str">
        <f t="shared" si="21"/>
        <v/>
      </c>
      <c r="J39" s="153" t="str">
        <f t="shared" si="21"/>
        <v/>
      </c>
      <c r="K39" s="153" t="str">
        <f t="shared" si="21"/>
        <v/>
      </c>
      <c r="L39" s="153" t="str">
        <f t="shared" si="15"/>
        <v/>
      </c>
      <c r="M39" s="155" t="str">
        <f>+IFERROR(IF(COUNT(L39),ROUND(L39/'Shareholding Pattern'!$L$57*100,2),""),"")</f>
        <v/>
      </c>
      <c r="N39" s="155" t="str">
        <f t="shared" ref="N39:P39" si="22">+IFERROR(IF(COUNT(N30:N38),ROUND(SUM(N30:N38),0),""),"")</f>
        <v/>
      </c>
      <c r="O39" s="155" t="str">
        <f t="shared" si="22"/>
        <v/>
      </c>
      <c r="P39" s="153" t="str">
        <f t="shared" si="22"/>
        <v/>
      </c>
      <c r="Q39" s="87" t="str">
        <f>+IFERROR(IF(COUNT(P39),ROUND(P39/'Shareholding Pattern'!$P$58*100,2),""),"")</f>
        <v/>
      </c>
      <c r="R39" s="153" t="str">
        <f t="shared" ref="R39:T39" si="23">+IFERROR(IF(COUNT(R30:R38),ROUND(SUM(R30:R38),0),""),"")</f>
        <v/>
      </c>
      <c r="S39" s="153" t="str">
        <f t="shared" si="23"/>
        <v/>
      </c>
      <c r="T39" s="153" t="str">
        <f t="shared" si="23"/>
        <v/>
      </c>
      <c r="U39" s="155" t="str">
        <f>+IFERROR(IF(COUNT(L39,T39),ROUND(SUM(L39,T39)/SUM('Shareholding Pattern'!$L$57,'Shareholding Pattern'!$T$57)*100,2),""),"")</f>
        <v/>
      </c>
      <c r="V39" s="153" t="str">
        <f>+IFERROR(IF(COUNT(V30:V38),ROUND(SUM(V30:V38),0),""),"")</f>
        <v/>
      </c>
      <c r="W39" s="200" t="str">
        <f t="shared" si="19"/>
        <v/>
      </c>
      <c r="X39" s="121"/>
      <c r="Y39" s="122"/>
      <c r="Z39" s="153" t="str">
        <f>+IFERROR(IF(COUNT(Z30:Z38),ROUND(SUM(Z30:Z38),0),""),"")</f>
        <v/>
      </c>
      <c r="AR39" s="71" t="s">
        <v>287</v>
      </c>
      <c r="AX39" s="71" t="s">
        <v>560</v>
      </c>
      <c r="AZ39" s="71" t="s">
        <v>561</v>
      </c>
      <c r="BF39" s="71" t="s">
        <v>562</v>
      </c>
    </row>
    <row r="40" ht="37.5" customHeight="1">
      <c r="E40" s="201" t="s">
        <v>563</v>
      </c>
      <c r="F40" s="202" t="s">
        <v>564</v>
      </c>
      <c r="G40" s="203"/>
      <c r="H40" s="195"/>
      <c r="I40" s="195"/>
      <c r="J40" s="195"/>
      <c r="K40" s="195"/>
      <c r="L40" s="204" t="str">
        <f t="shared" si="15"/>
        <v/>
      </c>
      <c r="M40" s="205" t="str">
        <f>+IFERROR(IF(COUNT(L40),ROUND(L40/'Shareholding Pattern'!$L$57*100,2),""),"")</f>
        <v/>
      </c>
      <c r="N40" s="195" t="str">
        <f>IF(I40="","",I40)</f>
        <v/>
      </c>
      <c r="O40" s="195"/>
      <c r="P40" s="206" t="str">
        <f>+IFERROR(IF(COUNT(N40:O40),ROUND(SUM(N40:O40),0),""),"")</f>
        <v/>
      </c>
      <c r="Q40" s="207" t="str">
        <f>+IFERROR(IF(COUNT(P40),ROUND(P40/'Shareholding Pattern'!$P$58*100,2),""),"")</f>
        <v/>
      </c>
      <c r="R40" s="195"/>
      <c r="S40" s="195"/>
      <c r="T40" s="206" t="str">
        <f>+IFERROR(IF(COUNT(R40:S40),ROUND(SUM(R40:S40),0),""),"")</f>
        <v/>
      </c>
      <c r="U40" s="205" t="str">
        <f>+IFERROR(IF(COUNT(L40,T40),ROUND(SUM(L40,T40)/SUM('Shareholding Pattern'!$L$57,'Shareholding Pattern'!$T$57)*100,2),""),"")</f>
        <v/>
      </c>
      <c r="V40" s="195"/>
      <c r="W40" s="208" t="str">
        <f t="shared" si="19"/>
        <v/>
      </c>
      <c r="X40" s="121"/>
      <c r="Y40" s="122"/>
      <c r="Z40" s="195"/>
      <c r="AR40" s="71" t="s">
        <v>289</v>
      </c>
      <c r="AX40" s="71" t="s">
        <v>565</v>
      </c>
      <c r="AZ40" s="71" t="s">
        <v>566</v>
      </c>
      <c r="BF40" s="71" t="s">
        <v>567</v>
      </c>
    </row>
    <row r="41" ht="19.5" customHeight="1">
      <c r="E41" s="152" t="s">
        <v>568</v>
      </c>
      <c r="F41" s="3"/>
      <c r="G41" s="4"/>
      <c r="H41" s="153" t="str">
        <f t="shared" ref="H41:L41" si="24">+IF(COUNT(H40),SUM(H40),"")</f>
        <v/>
      </c>
      <c r="I41" s="153" t="str">
        <f t="shared" si="24"/>
        <v/>
      </c>
      <c r="J41" s="153" t="str">
        <f t="shared" si="24"/>
        <v/>
      </c>
      <c r="K41" s="154" t="str">
        <f t="shared" si="24"/>
        <v/>
      </c>
      <c r="L41" s="153" t="str">
        <f t="shared" si="24"/>
        <v/>
      </c>
      <c r="M41" s="155" t="str">
        <f>+IFERROR(IF(COUNT(L41),ROUND(L41/'Shareholding Pattern'!$L$57*100,2),""),"")</f>
        <v/>
      </c>
      <c r="N41" s="89" t="str">
        <f t="shared" ref="N41:P41" si="25">+IF(COUNT(N40),SUM(N40),"")</f>
        <v/>
      </c>
      <c r="O41" s="89" t="str">
        <f t="shared" si="25"/>
        <v/>
      </c>
      <c r="P41" s="153" t="str">
        <f t="shared" si="25"/>
        <v/>
      </c>
      <c r="Q41" s="200" t="str">
        <f>+IFERROR(IF(COUNT(P41),ROUND(P41/'Shareholding Pattern'!$P$58*100,2),""),"")</f>
        <v/>
      </c>
      <c r="R41" s="153" t="str">
        <f t="shared" ref="R41:T41" si="26">+IF(COUNT(R40),SUM(R40),"")</f>
        <v/>
      </c>
      <c r="S41" s="153" t="str">
        <f t="shared" si="26"/>
        <v/>
      </c>
      <c r="T41" s="153" t="str">
        <f t="shared" si="26"/>
        <v/>
      </c>
      <c r="U41" s="155" t="str">
        <f>+IFERROR(IF(COUNT(L41,T41),ROUND(SUM(L41,T41)/SUM('Shareholding Pattern'!$L$57,'Shareholding Pattern'!$T$57)*100,2),""),"")</f>
        <v/>
      </c>
      <c r="V41" s="153" t="str">
        <f>+IF(COUNT(V40),SUM(V40),"")</f>
        <v/>
      </c>
      <c r="W41" s="200" t="str">
        <f t="shared" si="19"/>
        <v/>
      </c>
      <c r="X41" s="121"/>
      <c r="Y41" s="122"/>
      <c r="Z41" s="153" t="str">
        <f>+IF(COUNT(Z40),SUM(Z40),"")</f>
        <v/>
      </c>
      <c r="AR41" s="71" t="s">
        <v>291</v>
      </c>
    </row>
    <row r="42" ht="19.5" customHeight="1">
      <c r="E42" s="158" t="s">
        <v>569</v>
      </c>
      <c r="F42" s="209" t="s">
        <v>570</v>
      </c>
      <c r="G42" s="210"/>
      <c r="H42" s="211"/>
      <c r="I42" s="211"/>
      <c r="J42" s="211"/>
      <c r="K42" s="210"/>
      <c r="L42" s="210"/>
      <c r="M42" s="212"/>
      <c r="N42" s="212"/>
      <c r="O42" s="212"/>
      <c r="P42" s="211"/>
      <c r="Q42" s="212"/>
      <c r="R42" s="211"/>
      <c r="S42" s="211"/>
      <c r="T42" s="211"/>
      <c r="U42" s="210"/>
      <c r="V42" s="212"/>
      <c r="W42" s="213"/>
      <c r="X42" s="121"/>
      <c r="Y42" s="122"/>
      <c r="Z42" s="214"/>
    </row>
    <row r="43" ht="51.75" customHeight="1">
      <c r="E43" s="215" t="s">
        <v>571</v>
      </c>
      <c r="F43" s="164" t="s">
        <v>572</v>
      </c>
      <c r="H43" s="195">
        <v>3318.0</v>
      </c>
      <c r="I43" s="195">
        <v>1350347.0</v>
      </c>
      <c r="J43" s="195"/>
      <c r="K43" s="195"/>
      <c r="L43" s="216">
        <f t="shared" ref="L43:L50" si="27">+IFERROR(IF(COUNT(I43:K43),ROUND(SUM(I43:K43),0),""),"")</f>
        <v>1350347</v>
      </c>
      <c r="M43" s="139">
        <f>+IFERROR(IF(COUNT(L43),ROUND(L43/'Shareholding Pattern'!$L$57*100,2),""),"")</f>
        <v>19.01</v>
      </c>
      <c r="N43" s="195">
        <v>1350347.0</v>
      </c>
      <c r="O43" s="195"/>
      <c r="P43" s="216">
        <f t="shared" ref="P43:P49" si="28">+IFERROR(IF(COUNT(N43:O43),ROUND(SUM(N43:O43),0),""),"")</f>
        <v>1350347</v>
      </c>
      <c r="Q43" s="141">
        <f>+IFERROR(IF(COUNT(P43),ROUND(P43/'Shareholding Pattern'!$P$58*100,2),""),"")</f>
        <v>19.01</v>
      </c>
      <c r="R43" s="195"/>
      <c r="S43" s="195"/>
      <c r="T43" s="216" t="str">
        <f t="shared" ref="T43:T50" si="29">+IFERROR(IF(COUNT(R43:S43),ROUND(SUM(R43:S43),0),""),"")</f>
        <v/>
      </c>
      <c r="U43" s="139">
        <f>+IFERROR(IF(COUNT(L43,T43),ROUND(SUM(L43,T43)/SUM('Shareholding Pattern'!$L$57,'Shareholding Pattern'!$T$57)*100,2),""),"")</f>
        <v>19.01</v>
      </c>
      <c r="V43" s="195"/>
      <c r="W43" s="141" t="str">
        <f t="shared" ref="W43:W50" si="30">+IFERROR(IF(COUNT(V43),ROUND(SUM(V43)/SUM(L43)*100,2),""),0)</f>
        <v/>
      </c>
      <c r="X43" s="121"/>
      <c r="Y43" s="122"/>
      <c r="Z43" s="195">
        <v>556827.0</v>
      </c>
      <c r="AR43" s="71" t="s">
        <v>293</v>
      </c>
    </row>
    <row r="44" ht="43.5" customHeight="1">
      <c r="E44" s="215" t="s">
        <v>573</v>
      </c>
      <c r="F44" s="217" t="s">
        <v>574</v>
      </c>
      <c r="H44" s="195">
        <v>22.0</v>
      </c>
      <c r="I44" s="195">
        <v>2578982.0</v>
      </c>
      <c r="J44" s="195"/>
      <c r="K44" s="195"/>
      <c r="L44" s="216">
        <f t="shared" si="27"/>
        <v>2578982</v>
      </c>
      <c r="M44" s="139">
        <f>+IFERROR(IF(COUNT(L44),ROUND(L44/'Shareholding Pattern'!$L$57*100,2),""),"")</f>
        <v>36.3</v>
      </c>
      <c r="N44" s="195">
        <v>2578982.0</v>
      </c>
      <c r="O44" s="195"/>
      <c r="P44" s="216">
        <f t="shared" si="28"/>
        <v>2578982</v>
      </c>
      <c r="Q44" s="141">
        <f>+IFERROR(IF(COUNT(P44),ROUND(P44/'Shareholding Pattern'!$P$58*100,2),""),"")</f>
        <v>36.3</v>
      </c>
      <c r="R44" s="195"/>
      <c r="S44" s="195"/>
      <c r="T44" s="216" t="str">
        <f t="shared" si="29"/>
        <v/>
      </c>
      <c r="U44" s="139">
        <f>+IFERROR(IF(COUNT(L44,T44),ROUND(SUM(L44,T44)/SUM('Shareholding Pattern'!$L$57,'Shareholding Pattern'!$T$57)*100,2),""),"")</f>
        <v>36.3</v>
      </c>
      <c r="V44" s="195"/>
      <c r="W44" s="141" t="str">
        <f t="shared" si="30"/>
        <v/>
      </c>
      <c r="X44" s="121"/>
      <c r="Y44" s="122"/>
      <c r="Z44" s="195">
        <v>2385957.0</v>
      </c>
      <c r="AR44" s="71" t="s">
        <v>295</v>
      </c>
    </row>
    <row r="45" ht="19.5" customHeight="1">
      <c r="E45" s="215" t="s">
        <v>458</v>
      </c>
      <c r="F45" s="169" t="s">
        <v>575</v>
      </c>
      <c r="H45" s="195"/>
      <c r="I45" s="195"/>
      <c r="J45" s="195"/>
      <c r="K45" s="195"/>
      <c r="L45" s="216" t="str">
        <f t="shared" si="27"/>
        <v/>
      </c>
      <c r="M45" s="139" t="str">
        <f>+IFERROR(IF(COUNT(L45),ROUND(L45/'Shareholding Pattern'!$L$57*100,2),""),"")</f>
        <v/>
      </c>
      <c r="N45" s="195"/>
      <c r="O45" s="195"/>
      <c r="P45" s="216" t="str">
        <f t="shared" si="28"/>
        <v/>
      </c>
      <c r="Q45" s="141" t="str">
        <f>+IFERROR(IF(COUNT(P45),ROUND(P45/'Shareholding Pattern'!$P$58*100,2),""),"")</f>
        <v/>
      </c>
      <c r="R45" s="195"/>
      <c r="S45" s="195"/>
      <c r="T45" s="216" t="str">
        <f t="shared" si="29"/>
        <v/>
      </c>
      <c r="U45" s="139" t="str">
        <f>+IFERROR(IF(COUNT(L45,T45),ROUND(SUM(L45,T45)/SUM('Shareholding Pattern'!$L$57,'Shareholding Pattern'!$T$57)*100,2),""),"")</f>
        <v/>
      </c>
      <c r="V45" s="195"/>
      <c r="W45" s="141" t="str">
        <f t="shared" si="30"/>
        <v/>
      </c>
      <c r="X45" s="121"/>
      <c r="Y45" s="122"/>
      <c r="Z45" s="195"/>
      <c r="AR45" s="71" t="s">
        <v>297</v>
      </c>
    </row>
    <row r="46" ht="19.5" customHeight="1">
      <c r="E46" s="215" t="s">
        <v>463</v>
      </c>
      <c r="F46" s="169" t="s">
        <v>576</v>
      </c>
      <c r="H46" s="195"/>
      <c r="I46" s="195"/>
      <c r="J46" s="195"/>
      <c r="K46" s="195"/>
      <c r="L46" s="216" t="str">
        <f t="shared" si="27"/>
        <v/>
      </c>
      <c r="M46" s="139" t="str">
        <f>+IFERROR(IF(COUNT(L46),ROUND(L46/'Shareholding Pattern'!$L$57*100,2),""),"")</f>
        <v/>
      </c>
      <c r="N46" s="195"/>
      <c r="O46" s="195"/>
      <c r="P46" s="216" t="str">
        <f t="shared" si="28"/>
        <v/>
      </c>
      <c r="Q46" s="218" t="str">
        <f>+IFERROR(IF(COUNT(P46),ROUND(P46/'Shareholding Pattern'!$P$58*100,2),""),"")</f>
        <v/>
      </c>
      <c r="R46" s="195"/>
      <c r="S46" s="195"/>
      <c r="T46" s="216" t="str">
        <f t="shared" si="29"/>
        <v/>
      </c>
      <c r="U46" s="139" t="str">
        <f>+IFERROR(IF(COUNT(L46,T46),ROUND(SUM(L46,T46)/SUM('Shareholding Pattern'!$L$57,'Shareholding Pattern'!$T$57)*100,2),""),"")</f>
        <v/>
      </c>
      <c r="V46" s="195"/>
      <c r="W46" s="141" t="str">
        <f t="shared" si="30"/>
        <v/>
      </c>
      <c r="X46" s="121"/>
      <c r="Y46" s="122"/>
      <c r="Z46" s="195"/>
      <c r="AR46" s="71" t="s">
        <v>299</v>
      </c>
    </row>
    <row r="47" ht="39.0" customHeight="1">
      <c r="E47" s="215" t="s">
        <v>468</v>
      </c>
      <c r="F47" s="219" t="s">
        <v>577</v>
      </c>
      <c r="H47" s="195"/>
      <c r="I47" s="195"/>
      <c r="J47" s="195"/>
      <c r="K47" s="195"/>
      <c r="L47" s="216" t="str">
        <f t="shared" si="27"/>
        <v/>
      </c>
      <c r="M47" s="139" t="str">
        <f>+IFERROR(IF(COUNT(L47),ROUND(L47/'Shareholding Pattern'!$L$57*100,2),""),"")</f>
        <v/>
      </c>
      <c r="N47" s="195"/>
      <c r="O47" s="195"/>
      <c r="P47" s="216" t="str">
        <f t="shared" si="28"/>
        <v/>
      </c>
      <c r="Q47" s="218" t="str">
        <f>+IFERROR(IF(COUNT(P47),ROUND(P47/'Shareholding Pattern'!$P$58*100,2),""),"")</f>
        <v/>
      </c>
      <c r="R47" s="195"/>
      <c r="S47" s="195"/>
      <c r="T47" s="216" t="str">
        <f t="shared" si="29"/>
        <v/>
      </c>
      <c r="U47" s="139" t="str">
        <f>+IFERROR(IF(COUNT(L47,T47),ROUND(SUM(L47,T47)/SUM('Shareholding Pattern'!$L$57,'Shareholding Pattern'!$T$57)*100,2),""),"")</f>
        <v/>
      </c>
      <c r="V47" s="195"/>
      <c r="W47" s="141" t="str">
        <f t="shared" si="30"/>
        <v/>
      </c>
      <c r="X47" s="121"/>
      <c r="Y47" s="122"/>
      <c r="Z47" s="195"/>
      <c r="AR47" s="71" t="s">
        <v>301</v>
      </c>
    </row>
    <row r="48" ht="19.5" customHeight="1">
      <c r="E48" s="220" t="s">
        <v>496</v>
      </c>
      <c r="F48" s="173" t="s">
        <v>469</v>
      </c>
      <c r="H48" s="195">
        <v>62.0</v>
      </c>
      <c r="I48" s="195">
        <v>1078946.0</v>
      </c>
      <c r="J48" s="195"/>
      <c r="K48" s="195"/>
      <c r="L48" s="221">
        <f t="shared" si="27"/>
        <v>1078946</v>
      </c>
      <c r="M48" s="150">
        <f>+IFERROR(IF(COUNT(L48),ROUND(L48/'Shareholding Pattern'!$L$57*100,2),""),"")</f>
        <v>15.19</v>
      </c>
      <c r="N48" s="195">
        <v>1078946.0</v>
      </c>
      <c r="O48" s="195"/>
      <c r="P48" s="221">
        <f t="shared" si="28"/>
        <v>1078946</v>
      </c>
      <c r="Q48" s="151">
        <f>+IFERROR(IF(COUNT(P48),ROUND(P48/'Shareholding Pattern'!$P$58*100,2),""),"")</f>
        <v>15.19</v>
      </c>
      <c r="R48" s="195"/>
      <c r="S48" s="195"/>
      <c r="T48" s="221" t="str">
        <f t="shared" si="29"/>
        <v/>
      </c>
      <c r="U48" s="150">
        <f>+IFERROR(IF(COUNT(L48,T48),ROUND(SUM(L48,T48)/SUM('Shareholding Pattern'!$L$57,'Shareholding Pattern'!$T$57)*100,2),""),"")</f>
        <v>15.19</v>
      </c>
      <c r="V48" s="195"/>
      <c r="W48" s="151" t="str">
        <f t="shared" si="30"/>
        <v/>
      </c>
      <c r="X48" s="121"/>
      <c r="Y48" s="122"/>
      <c r="Z48" s="195">
        <v>379336.0</v>
      </c>
      <c r="AR48" s="71" t="s">
        <v>303</v>
      </c>
    </row>
    <row r="49" ht="19.5" customHeight="1">
      <c r="E49" s="152" t="s">
        <v>578</v>
      </c>
      <c r="F49" s="3"/>
      <c r="G49" s="4"/>
      <c r="H49" s="153">
        <f t="shared" ref="H49:K49" si="31">+IFERROR(IF(COUNT(H43:H48),ROUND(SUM(H43:H48),0),""),"")</f>
        <v>3402</v>
      </c>
      <c r="I49" s="153">
        <f t="shared" si="31"/>
        <v>5008275</v>
      </c>
      <c r="J49" s="153" t="str">
        <f t="shared" si="31"/>
        <v/>
      </c>
      <c r="K49" s="154" t="str">
        <f t="shared" si="31"/>
        <v/>
      </c>
      <c r="L49" s="222">
        <f t="shared" si="27"/>
        <v>5008275</v>
      </c>
      <c r="M49" s="155">
        <f>+IFERROR(IF(COUNT(L49),ROUND(L49/'Shareholding Pattern'!$L$57*100,2),""),"")</f>
        <v>70.49</v>
      </c>
      <c r="N49" s="89">
        <f t="shared" ref="N49:O49" si="32">+IFERROR(IF(COUNT(N43:N48),ROUND(SUM(N43:N48),0),""),"")</f>
        <v>5008275</v>
      </c>
      <c r="O49" s="89" t="str">
        <f t="shared" si="32"/>
        <v/>
      </c>
      <c r="P49" s="222">
        <f t="shared" si="28"/>
        <v>5008275</v>
      </c>
      <c r="Q49" s="223">
        <f>+IFERROR(IF(COUNT(P49),ROUND(P49/'Shareholding Pattern'!$P$58*100,2),""),"")</f>
        <v>70.49</v>
      </c>
      <c r="R49" s="153" t="str">
        <f t="shared" ref="R49:S49" si="33">+IFERROR(IF(COUNT(R43:R48),ROUND(SUM(R43:R48),0),""),"")</f>
        <v/>
      </c>
      <c r="S49" s="153" t="str">
        <f t="shared" si="33"/>
        <v/>
      </c>
      <c r="T49" s="222" t="str">
        <f t="shared" si="29"/>
        <v/>
      </c>
      <c r="U49" s="155">
        <f>+IFERROR(IF(COUNT(L49,T49),ROUND(SUM(L49,T49)/SUM('Shareholding Pattern'!$L$57,'Shareholding Pattern'!$T$57)*100,2),""),"")</f>
        <v>70.49</v>
      </c>
      <c r="V49" s="89" t="str">
        <f>+IFERROR(IF(COUNT(V43:V48),ROUND(SUM(V43:V48),0),""),"")</f>
        <v/>
      </c>
      <c r="W49" s="156" t="str">
        <f t="shared" si="30"/>
        <v/>
      </c>
      <c r="X49" s="121"/>
      <c r="Y49" s="122"/>
      <c r="Z49" s="153">
        <f>+IFERROR(IF(COUNT(Z43:Z48),ROUND(SUM(Z43:Z48),0),""),"")</f>
        <v>3322120</v>
      </c>
      <c r="AR49" s="71" t="s">
        <v>305</v>
      </c>
    </row>
    <row r="50" ht="19.5" customHeight="1">
      <c r="E50" s="181" t="s">
        <v>579</v>
      </c>
      <c r="F50" s="3"/>
      <c r="G50" s="4"/>
      <c r="H50" s="153">
        <f t="shared" ref="H50:K50" si="34">+IFERROR(IF(COUNT(H39,H41,H49),ROUND(SUM(H39,H41,H49),0),""),"")</f>
        <v>3402</v>
      </c>
      <c r="I50" s="153">
        <f t="shared" si="34"/>
        <v>5008275</v>
      </c>
      <c r="J50" s="153" t="str">
        <f t="shared" si="34"/>
        <v/>
      </c>
      <c r="K50" s="153" t="str">
        <f t="shared" si="34"/>
        <v/>
      </c>
      <c r="L50" s="222">
        <f t="shared" si="27"/>
        <v>5008275</v>
      </c>
      <c r="M50" s="155">
        <f>+IFERROR(IF(COUNT(L50),ROUND(L50/'Shareholding Pattern'!$L$57*100,2),""),"")</f>
        <v>70.49</v>
      </c>
      <c r="N50" s="89">
        <f t="shared" ref="N50:P50" si="35">+IFERROR(IF(COUNT(N39,N41,N49),ROUND(SUM(N39,N41,N49),0),""),"")</f>
        <v>5008275</v>
      </c>
      <c r="O50" s="89" t="str">
        <f t="shared" si="35"/>
        <v/>
      </c>
      <c r="P50" s="153">
        <f t="shared" si="35"/>
        <v>5008275</v>
      </c>
      <c r="Q50" s="223">
        <f>+IFERROR(IF(COUNT(P50),ROUND(P50/'Shareholding Pattern'!$P$58*100,2),""),"")</f>
        <v>70.49</v>
      </c>
      <c r="R50" s="153" t="str">
        <f t="shared" ref="R50:S50" si="36">+IFERROR(IF(COUNT(R39,R40,R49),ROUND(SUM(R39,R40,R49),0),""),"")</f>
        <v/>
      </c>
      <c r="S50" s="153" t="str">
        <f t="shared" si="36"/>
        <v/>
      </c>
      <c r="T50" s="224" t="str">
        <f t="shared" si="29"/>
        <v/>
      </c>
      <c r="U50" s="155">
        <f>+IFERROR(IF(COUNT(L50,T50),ROUND(SUM(L50,T50)/SUM('Shareholding Pattern'!$L$57,'Shareholding Pattern'!$T$57)*100,2),""),"")</f>
        <v>70.49</v>
      </c>
      <c r="V50" s="89" t="str">
        <f>+IFERROR(IF(COUNT(V39,V41,V49),ROUND(SUM(V39,V41,V49),0),""),"")</f>
        <v/>
      </c>
      <c r="W50" s="156" t="str">
        <f t="shared" si="30"/>
        <v/>
      </c>
      <c r="X50" s="225"/>
      <c r="Y50" s="226"/>
      <c r="Z50" s="153">
        <f>+IFERROR(IF(COUNT(Z39,Z41,Z49),ROUND(SUM(Z39,Z41,Z49),0),""),"")</f>
        <v>3322120</v>
      </c>
      <c r="AR50" s="71" t="s">
        <v>307</v>
      </c>
    </row>
    <row r="51" ht="34.5" customHeight="1">
      <c r="E51" s="227"/>
      <c r="F51" s="228" t="s">
        <v>580</v>
      </c>
      <c r="G51" s="229"/>
      <c r="H51" s="230"/>
      <c r="I51" s="230"/>
      <c r="J51" s="230"/>
      <c r="K51" s="229"/>
      <c r="L51" s="229"/>
      <c r="M51" s="229"/>
      <c r="N51" s="229"/>
      <c r="O51" s="229"/>
      <c r="P51" s="230"/>
      <c r="Q51" s="229"/>
      <c r="R51" s="230"/>
      <c r="S51" s="230"/>
      <c r="T51" s="230"/>
      <c r="U51" s="229"/>
      <c r="V51" s="229"/>
      <c r="W51" s="229"/>
      <c r="X51" s="229"/>
      <c r="Y51" s="229"/>
      <c r="Z51" s="231"/>
    </row>
    <row r="52" ht="42.0" customHeight="1">
      <c r="E52" s="232"/>
      <c r="F52" s="183" t="s">
        <v>581</v>
      </c>
      <c r="H52" s="117"/>
      <c r="I52" s="117"/>
      <c r="J52" s="117"/>
      <c r="P52" s="117"/>
      <c r="R52" s="117"/>
      <c r="S52" s="117"/>
      <c r="T52" s="117"/>
      <c r="Z52" s="233"/>
    </row>
    <row r="53" ht="34.5" customHeight="1">
      <c r="E53" s="184" t="s">
        <v>582</v>
      </c>
      <c r="F53" s="234" t="s">
        <v>583</v>
      </c>
      <c r="G53" s="192"/>
      <c r="H53" s="192"/>
      <c r="I53" s="192"/>
      <c r="J53" s="192"/>
      <c r="K53" s="192"/>
      <c r="L53" s="192"/>
      <c r="M53" s="192"/>
      <c r="N53" s="192"/>
      <c r="O53" s="192"/>
      <c r="P53" s="192"/>
      <c r="Q53" s="192"/>
      <c r="R53" s="192"/>
      <c r="S53" s="192"/>
      <c r="T53" s="192"/>
      <c r="U53" s="192"/>
      <c r="V53" s="192"/>
      <c r="W53" s="192"/>
      <c r="X53" s="192"/>
      <c r="Y53" s="192"/>
      <c r="Z53" s="193"/>
    </row>
    <row r="54" ht="33.0" customHeight="1">
      <c r="E54" s="235" t="s">
        <v>584</v>
      </c>
      <c r="F54" s="236" t="s">
        <v>585</v>
      </c>
      <c r="H54" s="195"/>
      <c r="I54" s="195"/>
      <c r="J54" s="195"/>
      <c r="K54" s="195"/>
      <c r="L54" s="216" t="str">
        <f t="shared" ref="L54:L55" si="37">+IFERROR(IF(COUNT(I54:K54),ROUND(SUM(I54:K54),2),""),"")</f>
        <v/>
      </c>
      <c r="M54" s="237"/>
      <c r="N54" s="195"/>
      <c r="O54" s="195"/>
      <c r="P54" s="216" t="str">
        <f t="shared" ref="P54:P55" si="38">+IFERROR(IF(COUNT(N54:O54),ROUND(SUM(N54:O54),2),""),"")</f>
        <v/>
      </c>
      <c r="Q54" s="141" t="str">
        <f>+IFERROR(IF(COUNT(P54),ROUND(P54/'Shareholding Pattern'!$P$58*100,2),""),"")</f>
        <v/>
      </c>
      <c r="R54" s="195"/>
      <c r="S54" s="195"/>
      <c r="T54" s="216" t="str">
        <f t="shared" ref="T54:T55" si="39">+IFERROR(IF(COUNT(R54:S54),ROUND(SUM(R54:S54),2),""),"")</f>
        <v/>
      </c>
      <c r="U54" s="238"/>
      <c r="V54" s="195"/>
      <c r="W54" s="141" t="str">
        <f t="shared" ref="W54:W58" si="40">+IFERROR(IF(COUNT(V54),ROUND(SUM(V54)/SUM(L54)*100,2),""),0)</f>
        <v/>
      </c>
      <c r="X54" s="239"/>
      <c r="Y54" s="199"/>
      <c r="Z54" s="195"/>
      <c r="AR54" s="71" t="s">
        <v>309</v>
      </c>
    </row>
    <row r="55" ht="33.75" customHeight="1">
      <c r="E55" s="235" t="s">
        <v>563</v>
      </c>
      <c r="F55" s="236" t="s">
        <v>586</v>
      </c>
      <c r="H55" s="195"/>
      <c r="I55" s="195"/>
      <c r="J55" s="195"/>
      <c r="K55" s="195"/>
      <c r="L55" s="216" t="str">
        <f t="shared" si="37"/>
        <v/>
      </c>
      <c r="M55" s="141" t="str">
        <f>+IFERROR(IF(COUNT(L55),ROUND(L55/'Shareholding Pattern'!$L$57*100,2),""),"")</f>
        <v/>
      </c>
      <c r="N55" s="195"/>
      <c r="O55" s="195"/>
      <c r="P55" s="216" t="str">
        <f t="shared" si="38"/>
        <v/>
      </c>
      <c r="Q55" s="141" t="str">
        <f>+IFERROR(IF(COUNT(P55),ROUND(P55/'Shareholding Pattern'!$P$58*100,2),""),"")</f>
        <v/>
      </c>
      <c r="R55" s="195"/>
      <c r="S55" s="195"/>
      <c r="T55" s="216" t="str">
        <f t="shared" si="39"/>
        <v/>
      </c>
      <c r="U55" s="141" t="str">
        <f>+IFERROR(IF(COUNT(L55,T55),ROUND(SUM(L55,T55)/SUM('Shareholding Pattern'!$L$57,'Shareholding Pattern'!$T$57)*100,2),""),"")</f>
        <v/>
      </c>
      <c r="V55" s="195"/>
      <c r="W55" s="141" t="str">
        <f t="shared" si="40"/>
        <v/>
      </c>
      <c r="X55" s="121"/>
      <c r="Y55" s="122"/>
      <c r="Z55" s="195"/>
      <c r="AR55" s="71" t="s">
        <v>311</v>
      </c>
    </row>
    <row r="56" ht="31.5" customHeight="1">
      <c r="E56" s="240" t="s">
        <v>587</v>
      </c>
      <c r="F56" s="192"/>
      <c r="G56" s="193"/>
      <c r="H56" s="241" t="str">
        <f t="shared" ref="H56:L56" si="41">IFERROR(IF(COUNT(H54:H55),ROUND(SUM(H54:H55),0),""),"")</f>
        <v/>
      </c>
      <c r="I56" s="241" t="str">
        <f t="shared" si="41"/>
        <v/>
      </c>
      <c r="J56" s="241" t="str">
        <f t="shared" si="41"/>
        <v/>
      </c>
      <c r="K56" s="241" t="str">
        <f t="shared" si="41"/>
        <v/>
      </c>
      <c r="L56" s="241" t="str">
        <f t="shared" si="41"/>
        <v/>
      </c>
      <c r="M56" s="237"/>
      <c r="N56" s="242" t="str">
        <f t="shared" ref="N56:P56" si="42">IFERROR(IF(COUNT(N54:N55),ROUND(SUM(N54:N55),0),""),"")</f>
        <v/>
      </c>
      <c r="O56" s="242" t="str">
        <f t="shared" si="42"/>
        <v/>
      </c>
      <c r="P56" s="243" t="str">
        <f t="shared" si="42"/>
        <v/>
      </c>
      <c r="Q56" s="141" t="str">
        <f>+IFERROR(IF(COUNT(P56),ROUND(P56/'Shareholding Pattern'!$P$58*100,2),""),"")</f>
        <v/>
      </c>
      <c r="R56" s="241" t="str">
        <f t="shared" ref="R56:T56" si="43">IFERROR(IF(COUNT(R54:R55),ROUND(SUM(R54:R55),0),""),"")</f>
        <v/>
      </c>
      <c r="S56" s="241" t="str">
        <f t="shared" si="43"/>
        <v/>
      </c>
      <c r="T56" s="241" t="str">
        <f t="shared" si="43"/>
        <v/>
      </c>
      <c r="U56" s="238"/>
      <c r="V56" s="241" t="str">
        <f>IFERROR(IF(COUNT(V54:V55),ROUND(SUM(V54:V55),0),""),"")</f>
        <v/>
      </c>
      <c r="W56" s="141" t="str">
        <f t="shared" si="40"/>
        <v/>
      </c>
      <c r="X56" s="121"/>
      <c r="Y56" s="122"/>
      <c r="Z56" s="241" t="str">
        <f>IFERROR(IF(COUNT(Z54:Z55),ROUND(SUM(Z54:Z55),0),""),"")</f>
        <v/>
      </c>
      <c r="AR56" s="71" t="s">
        <v>313</v>
      </c>
    </row>
    <row r="57" ht="26.25" customHeight="1">
      <c r="E57" s="244" t="s">
        <v>588</v>
      </c>
      <c r="F57" s="192"/>
      <c r="G57" s="193"/>
      <c r="H57" s="241">
        <f t="shared" ref="H57:L57" si="44">+IFERROR(IF(COUNT(H26,H50,H55),ROUND(SUM(H26,H50,H55),0),""),"")</f>
        <v>3404</v>
      </c>
      <c r="I57" s="241">
        <f t="shared" si="44"/>
        <v>7104707</v>
      </c>
      <c r="J57" s="241" t="str">
        <f t="shared" si="44"/>
        <v/>
      </c>
      <c r="K57" s="241" t="str">
        <f t="shared" si="44"/>
        <v/>
      </c>
      <c r="L57" s="241">
        <f t="shared" si="44"/>
        <v>7104707</v>
      </c>
      <c r="M57" s="245">
        <f>+IFERROR(IF(COUNT(L57),ROUND(L57/'Shareholding Pattern'!$L$57*100,2),""),0)</f>
        <v>100</v>
      </c>
      <c r="N57" s="246">
        <f t="shared" ref="N57:P57" si="45">+IFERROR(IF(COUNT(N26,N50,N55),ROUND(SUM(N26,N50,N55),0),""),"")</f>
        <v>7104707</v>
      </c>
      <c r="O57" s="246" t="str">
        <f t="shared" si="45"/>
        <v/>
      </c>
      <c r="P57" s="241">
        <f t="shared" si="45"/>
        <v>7104707</v>
      </c>
      <c r="Q57" s="141">
        <f>+IFERROR(IF(COUNT(P57),ROUND(P57/'Shareholding Pattern'!$P$58*100,2),""),0)</f>
        <v>100</v>
      </c>
      <c r="R57" s="241" t="str">
        <f t="shared" ref="R57:T57" si="46">+IFERROR(IF(COUNT(R26,R50,R55),ROUND(SUM(R26,R50,R55),0),""),"")</f>
        <v/>
      </c>
      <c r="S57" s="241" t="str">
        <f t="shared" si="46"/>
        <v/>
      </c>
      <c r="T57" s="241" t="str">
        <f t="shared" si="46"/>
        <v/>
      </c>
      <c r="U57" s="245">
        <f>+IFERROR(IF(COUNT(L57,T57),ROUND(SUM(L57,T57)/SUM('Shareholding Pattern'!$L$57,'Shareholding Pattern'!$T$57)*100,2),""),0)</f>
        <v>100</v>
      </c>
      <c r="V57" s="241" t="str">
        <f>+IFERROR(IF(COUNT(V26,V50,V55),ROUND(SUM(V26,V50,V55),0),""),"")</f>
        <v/>
      </c>
      <c r="W57" s="141" t="str">
        <f t="shared" si="40"/>
        <v/>
      </c>
      <c r="X57" s="225"/>
      <c r="Y57" s="226"/>
      <c r="Z57" s="241">
        <f>+IFERROR(IF(COUNT(Z26,Z50,Z55),ROUND(SUM(Z26,Z50,Z55),0),""),"")</f>
        <v>5418552</v>
      </c>
    </row>
    <row r="58" ht="22.5" customHeight="1">
      <c r="E58" s="244" t="s">
        <v>589</v>
      </c>
      <c r="F58" s="192"/>
      <c r="G58" s="193"/>
      <c r="H58" s="241">
        <f t="shared" ref="H58:L58" si="47">+IFERROR(IF(COUNT(H26,H50,H56),ROUND(SUM(H26,H50,H56),0),""),"")</f>
        <v>3404</v>
      </c>
      <c r="I58" s="241">
        <f t="shared" si="47"/>
        <v>7104707</v>
      </c>
      <c r="J58" s="241" t="str">
        <f t="shared" si="47"/>
        <v/>
      </c>
      <c r="K58" s="241" t="str">
        <f t="shared" si="47"/>
        <v/>
      </c>
      <c r="L58" s="241">
        <f t="shared" si="47"/>
        <v>7104707</v>
      </c>
      <c r="M58" s="245">
        <f>+IFERROR(IF(COUNT(L57),ROUND(L57/'Shareholding Pattern'!$L$57*100,2),""),"")</f>
        <v>100</v>
      </c>
      <c r="N58" s="246">
        <f t="shared" ref="N58:P58" si="48">+IFERROR(IF(COUNT(N26,N50,N56),ROUND(SUM(N26,N50,N56),0),""),"")</f>
        <v>7104707</v>
      </c>
      <c r="O58" s="246" t="str">
        <f t="shared" si="48"/>
        <v/>
      </c>
      <c r="P58" s="241">
        <f t="shared" si="48"/>
        <v>7104707</v>
      </c>
      <c r="Q58" s="141">
        <f>+IFERROR(IF(COUNT(P58),ROUND(P58/'Shareholding Pattern'!$P$58*100,2),""),"")</f>
        <v>100</v>
      </c>
      <c r="R58" s="241" t="str">
        <f t="shared" ref="R58:V58" si="49">+IFERROR(IF(COUNT(R26,R50,R56),ROUND(SUM(R26,R50,R56),0),""),"")</f>
        <v/>
      </c>
      <c r="S58" s="241" t="str">
        <f t="shared" si="49"/>
        <v/>
      </c>
      <c r="T58" s="241" t="str">
        <f t="shared" si="49"/>
        <v/>
      </c>
      <c r="U58" s="247">
        <f t="shared" si="49"/>
        <v>100</v>
      </c>
      <c r="V58" s="241" t="str">
        <f t="shared" si="49"/>
        <v/>
      </c>
      <c r="W58" s="141" t="str">
        <f t="shared" si="40"/>
        <v/>
      </c>
      <c r="X58" s="241" t="str">
        <f>+IFERROR(IF(COUNT(X26,X50,X56),ROUND(SUM(X26,X50,X56),0),""),"")</f>
        <v/>
      </c>
      <c r="Y58" s="141" t="str">
        <f>+IFERROR(IF(COUNT(X58),ROUND(SUM(X58)/SUM(L58)*100,2),""),0)</f>
        <v/>
      </c>
      <c r="Z58" s="241">
        <f>+IFERROR(IF(COUNT(Z26,Z50,Z56),ROUND(SUM(Z26,Z50,Z56),0),""),"")</f>
        <v>5418552</v>
      </c>
      <c r="AR58" s="71" t="s">
        <v>315</v>
      </c>
    </row>
    <row r="59" ht="34.5" customHeight="1">
      <c r="E59" s="248" t="s">
        <v>343</v>
      </c>
      <c r="F59" s="249"/>
      <c r="G59" s="249"/>
      <c r="H59" s="249"/>
      <c r="I59" s="249"/>
      <c r="J59" s="249"/>
      <c r="K59" s="249"/>
      <c r="L59" s="249"/>
      <c r="M59" s="250"/>
      <c r="N59" s="251"/>
      <c r="O59" s="250"/>
      <c r="P59" s="252"/>
      <c r="Q59" s="253"/>
      <c r="R59" s="254"/>
      <c r="S59" s="254"/>
      <c r="T59" s="254"/>
      <c r="U59" s="253"/>
      <c r="V59" s="253"/>
      <c r="W59" s="253"/>
      <c r="X59" s="255"/>
      <c r="Y59" s="249"/>
      <c r="Z59" s="250"/>
    </row>
    <row r="60" ht="34.5" customHeight="1">
      <c r="E60" s="248" t="s">
        <v>346</v>
      </c>
      <c r="F60" s="249"/>
      <c r="G60" s="249"/>
      <c r="H60" s="249"/>
      <c r="I60" s="249"/>
      <c r="J60" s="249"/>
      <c r="K60" s="249"/>
      <c r="L60" s="249"/>
      <c r="M60" s="250"/>
      <c r="N60" s="256"/>
      <c r="O60" s="250"/>
      <c r="P60" s="252"/>
      <c r="Q60" s="253"/>
      <c r="R60" s="254"/>
      <c r="S60" s="254"/>
      <c r="T60" s="254"/>
      <c r="U60" s="253"/>
      <c r="V60" s="253"/>
      <c r="W60" s="253"/>
      <c r="X60" s="255"/>
      <c r="Y60" s="249"/>
      <c r="Z60" s="250"/>
    </row>
    <row r="61" ht="34.5" customHeight="1">
      <c r="E61" s="248" t="s">
        <v>349</v>
      </c>
      <c r="F61" s="249"/>
      <c r="G61" s="249"/>
      <c r="H61" s="249"/>
      <c r="I61" s="249"/>
      <c r="J61" s="249"/>
      <c r="K61" s="249"/>
      <c r="L61" s="249"/>
      <c r="M61" s="250"/>
      <c r="N61" s="256"/>
      <c r="O61" s="250"/>
      <c r="P61" s="252"/>
      <c r="Q61" s="253"/>
      <c r="R61" s="254"/>
      <c r="S61" s="254"/>
      <c r="T61" s="254"/>
      <c r="U61" s="253"/>
      <c r="V61" s="253"/>
      <c r="W61" s="253"/>
      <c r="X61" s="255"/>
      <c r="Y61" s="249"/>
      <c r="Z61" s="250"/>
    </row>
    <row r="62" ht="34.5" customHeight="1">
      <c r="E62" s="248" t="s">
        <v>352</v>
      </c>
      <c r="F62" s="249"/>
      <c r="G62" s="249"/>
      <c r="H62" s="249"/>
      <c r="I62" s="249"/>
      <c r="J62" s="249"/>
      <c r="K62" s="249"/>
      <c r="L62" s="249"/>
      <c r="M62" s="250"/>
      <c r="N62" s="251"/>
      <c r="O62" s="250"/>
      <c r="P62" s="252"/>
      <c r="Q62" s="253"/>
      <c r="R62" s="254"/>
      <c r="S62" s="254"/>
      <c r="T62" s="254"/>
      <c r="U62" s="253"/>
      <c r="V62" s="253"/>
      <c r="W62" s="253"/>
      <c r="X62" s="255"/>
      <c r="Y62" s="249"/>
      <c r="Z62" s="250"/>
    </row>
    <row r="63" ht="15.75" customHeight="1">
      <c r="H63" s="117"/>
      <c r="I63" s="117"/>
      <c r="J63" s="117"/>
      <c r="M63" s="70"/>
      <c r="N63" s="70"/>
      <c r="O63" s="70"/>
      <c r="P63" s="117"/>
      <c r="Q63" s="70"/>
      <c r="R63" s="117"/>
      <c r="S63" s="117"/>
      <c r="T63" s="117"/>
      <c r="U63" s="70"/>
      <c r="V63" s="70"/>
      <c r="W63" s="70"/>
      <c r="X63" s="117"/>
      <c r="Y63" s="70"/>
      <c r="Z63" s="117"/>
    </row>
    <row r="64" ht="15.75" customHeight="1">
      <c r="H64" s="117"/>
      <c r="I64" s="117"/>
      <c r="J64" s="117"/>
      <c r="M64" s="70"/>
      <c r="N64" s="70"/>
      <c r="O64" s="70"/>
      <c r="P64" s="117"/>
      <c r="Q64" s="70"/>
      <c r="R64" s="117"/>
      <c r="S64" s="117"/>
      <c r="T64" s="117"/>
      <c r="U64" s="70"/>
      <c r="V64" s="70"/>
      <c r="W64" s="70"/>
      <c r="X64" s="117"/>
      <c r="Y64" s="70"/>
      <c r="Z64" s="117"/>
    </row>
    <row r="65" ht="15.75" customHeight="1">
      <c r="H65" s="117"/>
      <c r="I65" s="117"/>
      <c r="J65" s="117"/>
      <c r="M65" s="70"/>
      <c r="N65" s="70"/>
      <c r="O65" s="70"/>
      <c r="P65" s="117"/>
      <c r="Q65" s="70"/>
      <c r="R65" s="117"/>
      <c r="S65" s="117"/>
      <c r="T65" s="117"/>
      <c r="U65" s="70"/>
      <c r="V65" s="70"/>
      <c r="W65" s="70"/>
      <c r="X65" s="117"/>
      <c r="Y65" s="70"/>
      <c r="Z65" s="117"/>
    </row>
    <row r="66" ht="15.75" customHeight="1">
      <c r="H66" s="117"/>
      <c r="I66" s="117"/>
      <c r="J66" s="117"/>
      <c r="M66" s="70"/>
      <c r="N66" s="70"/>
      <c r="O66" s="70"/>
      <c r="P66" s="117"/>
      <c r="Q66" s="70"/>
      <c r="R66" s="117"/>
      <c r="S66" s="117"/>
      <c r="T66" s="117"/>
      <c r="U66" s="70"/>
      <c r="V66" s="70"/>
      <c r="W66" s="70"/>
      <c r="X66" s="117"/>
      <c r="Y66" s="70"/>
      <c r="Z66" s="117"/>
    </row>
    <row r="67" ht="15.75" customHeight="1">
      <c r="H67" s="117"/>
      <c r="I67" s="117"/>
      <c r="J67" s="117"/>
      <c r="M67" s="70"/>
      <c r="N67" s="70"/>
      <c r="O67" s="70"/>
      <c r="P67" s="117"/>
      <c r="Q67" s="70"/>
      <c r="R67" s="117"/>
      <c r="S67" s="117"/>
      <c r="T67" s="117"/>
      <c r="U67" s="70"/>
      <c r="V67" s="70"/>
      <c r="W67" s="70"/>
      <c r="X67" s="117"/>
      <c r="Y67" s="70"/>
      <c r="Z67" s="117"/>
    </row>
    <row r="68" ht="15.75" customHeight="1">
      <c r="H68" s="117"/>
      <c r="I68" s="117"/>
      <c r="J68" s="117"/>
      <c r="M68" s="70"/>
      <c r="N68" s="70"/>
      <c r="O68" s="70"/>
      <c r="P68" s="117"/>
      <c r="Q68" s="70"/>
      <c r="R68" s="117"/>
      <c r="S68" s="117"/>
      <c r="T68" s="117"/>
      <c r="U68" s="70"/>
      <c r="V68" s="70"/>
      <c r="W68" s="70"/>
      <c r="X68" s="117"/>
      <c r="Y68" s="70"/>
      <c r="Z68" s="117"/>
    </row>
    <row r="69" ht="15.75" customHeight="1">
      <c r="H69" s="117"/>
      <c r="I69" s="117"/>
      <c r="J69" s="117"/>
      <c r="M69" s="70"/>
      <c r="N69" s="70"/>
      <c r="O69" s="70"/>
      <c r="P69" s="117"/>
      <c r="Q69" s="70"/>
      <c r="R69" s="117"/>
      <c r="S69" s="117"/>
      <c r="T69" s="117"/>
      <c r="U69" s="70"/>
      <c r="V69" s="70"/>
      <c r="W69" s="70"/>
      <c r="X69" s="117"/>
      <c r="Y69" s="70"/>
      <c r="Z69" s="117"/>
    </row>
    <row r="70" ht="15.75" customHeight="1">
      <c r="H70" s="117"/>
      <c r="I70" s="117"/>
      <c r="J70" s="117"/>
      <c r="M70" s="70"/>
      <c r="N70" s="70"/>
      <c r="O70" s="70"/>
      <c r="P70" s="117"/>
      <c r="Q70" s="70"/>
      <c r="R70" s="117"/>
      <c r="S70" s="117"/>
      <c r="T70" s="117"/>
      <c r="U70" s="70"/>
      <c r="V70" s="70"/>
      <c r="W70" s="70"/>
      <c r="X70" s="117"/>
      <c r="Y70" s="70"/>
      <c r="Z70" s="117"/>
    </row>
    <row r="71" ht="15.75" customHeight="1">
      <c r="H71" s="117"/>
      <c r="I71" s="117"/>
      <c r="J71" s="117"/>
      <c r="M71" s="70"/>
      <c r="N71" s="70"/>
      <c r="O71" s="70"/>
      <c r="P71" s="117"/>
      <c r="Q71" s="70"/>
      <c r="R71" s="117"/>
      <c r="S71" s="117"/>
      <c r="T71" s="117"/>
      <c r="U71" s="70"/>
      <c r="V71" s="70"/>
      <c r="W71" s="70"/>
      <c r="X71" s="117"/>
      <c r="Y71" s="70"/>
      <c r="Z71" s="117"/>
    </row>
    <row r="72" ht="15.75" customHeight="1">
      <c r="H72" s="117"/>
      <c r="I72" s="117"/>
      <c r="J72" s="117"/>
      <c r="M72" s="70"/>
      <c r="N72" s="70"/>
      <c r="O72" s="70"/>
      <c r="P72" s="117"/>
      <c r="Q72" s="70"/>
      <c r="R72" s="117"/>
      <c r="S72" s="117"/>
      <c r="T72" s="117"/>
      <c r="U72" s="70"/>
      <c r="V72" s="70"/>
      <c r="W72" s="70"/>
      <c r="X72" s="117"/>
      <c r="Y72" s="70"/>
      <c r="Z72" s="117"/>
    </row>
    <row r="73" ht="15.75" customHeight="1">
      <c r="H73" s="117"/>
      <c r="I73" s="117"/>
      <c r="J73" s="117"/>
      <c r="M73" s="70"/>
      <c r="N73" s="70"/>
      <c r="O73" s="70"/>
      <c r="P73" s="117"/>
      <c r="Q73" s="70"/>
      <c r="R73" s="117"/>
      <c r="S73" s="117"/>
      <c r="T73" s="117"/>
      <c r="U73" s="70"/>
      <c r="V73" s="70"/>
      <c r="W73" s="70"/>
      <c r="X73" s="117"/>
      <c r="Y73" s="70"/>
      <c r="Z73" s="117"/>
    </row>
    <row r="74" ht="15.75" customHeight="1">
      <c r="H74" s="117"/>
      <c r="I74" s="117"/>
      <c r="J74" s="117"/>
      <c r="M74" s="70"/>
      <c r="N74" s="70"/>
      <c r="O74" s="70"/>
      <c r="P74" s="117"/>
      <c r="Q74" s="70"/>
      <c r="R74" s="117"/>
      <c r="S74" s="117"/>
      <c r="T74" s="117"/>
      <c r="U74" s="70"/>
      <c r="V74" s="70"/>
      <c r="W74" s="70"/>
      <c r="X74" s="117"/>
      <c r="Y74" s="70"/>
      <c r="Z74" s="117"/>
    </row>
    <row r="75" ht="15.75" customHeight="1">
      <c r="H75" s="117"/>
      <c r="I75" s="117"/>
      <c r="J75" s="117"/>
      <c r="M75" s="70"/>
      <c r="N75" s="70"/>
      <c r="O75" s="70"/>
      <c r="P75" s="117"/>
      <c r="Q75" s="70"/>
      <c r="R75" s="117"/>
      <c r="S75" s="117"/>
      <c r="T75" s="117"/>
      <c r="U75" s="70"/>
      <c r="V75" s="70"/>
      <c r="W75" s="70"/>
      <c r="X75" s="117"/>
      <c r="Y75" s="70"/>
      <c r="Z75" s="117"/>
    </row>
    <row r="76" ht="15.75" customHeight="1">
      <c r="H76" s="117"/>
      <c r="I76" s="117"/>
      <c r="J76" s="117"/>
      <c r="M76" s="70"/>
      <c r="N76" s="70"/>
      <c r="O76" s="70"/>
      <c r="P76" s="117"/>
      <c r="Q76" s="70"/>
      <c r="R76" s="117"/>
      <c r="S76" s="117"/>
      <c r="T76" s="117"/>
      <c r="U76" s="70"/>
      <c r="V76" s="70"/>
      <c r="W76" s="70"/>
      <c r="X76" s="117"/>
      <c r="Y76" s="70"/>
      <c r="Z76" s="117"/>
    </row>
    <row r="77" ht="15.75" customHeight="1">
      <c r="H77" s="117"/>
      <c r="I77" s="117"/>
      <c r="J77" s="117"/>
      <c r="M77" s="70"/>
      <c r="N77" s="70"/>
      <c r="O77" s="70"/>
      <c r="P77" s="117"/>
      <c r="Q77" s="70"/>
      <c r="R77" s="117"/>
      <c r="S77" s="117"/>
      <c r="T77" s="117"/>
      <c r="U77" s="70"/>
      <c r="V77" s="70"/>
      <c r="W77" s="70"/>
      <c r="X77" s="117"/>
      <c r="Y77" s="70"/>
      <c r="Z77" s="117"/>
    </row>
    <row r="78" ht="15.75" customHeight="1">
      <c r="H78" s="117"/>
      <c r="I78" s="117"/>
      <c r="J78" s="117"/>
      <c r="M78" s="70"/>
      <c r="N78" s="70"/>
      <c r="O78" s="70"/>
      <c r="P78" s="117"/>
      <c r="Q78" s="70"/>
      <c r="R78" s="117"/>
      <c r="S78" s="117"/>
      <c r="T78" s="117"/>
      <c r="U78" s="70"/>
      <c r="V78" s="70"/>
      <c r="W78" s="70"/>
      <c r="X78" s="117"/>
      <c r="Y78" s="70"/>
      <c r="Z78" s="117"/>
    </row>
    <row r="79" ht="15.75" customHeight="1">
      <c r="H79" s="117"/>
      <c r="I79" s="117"/>
      <c r="J79" s="117"/>
      <c r="M79" s="70"/>
      <c r="N79" s="70"/>
      <c r="O79" s="70"/>
      <c r="P79" s="117"/>
      <c r="Q79" s="70"/>
      <c r="R79" s="117"/>
      <c r="S79" s="117"/>
      <c r="T79" s="117"/>
      <c r="U79" s="70"/>
      <c r="V79" s="70"/>
      <c r="W79" s="70"/>
      <c r="X79" s="117"/>
      <c r="Y79" s="70"/>
      <c r="Z79" s="117"/>
    </row>
    <row r="80" ht="15.75" customHeight="1">
      <c r="H80" s="117"/>
      <c r="I80" s="117"/>
      <c r="J80" s="117"/>
      <c r="M80" s="70"/>
      <c r="N80" s="70"/>
      <c r="O80" s="70"/>
      <c r="P80" s="117"/>
      <c r="Q80" s="70"/>
      <c r="R80" s="117"/>
      <c r="S80" s="117"/>
      <c r="T80" s="117"/>
      <c r="U80" s="70"/>
      <c r="V80" s="70"/>
      <c r="W80" s="70"/>
      <c r="X80" s="117"/>
      <c r="Y80" s="70"/>
      <c r="Z80" s="117"/>
    </row>
    <row r="81" ht="15.75" customHeight="1">
      <c r="H81" s="117"/>
      <c r="I81" s="117"/>
      <c r="J81" s="117"/>
      <c r="M81" s="70"/>
      <c r="N81" s="70"/>
      <c r="O81" s="70"/>
      <c r="P81" s="117"/>
      <c r="Q81" s="70"/>
      <c r="R81" s="117"/>
      <c r="S81" s="117"/>
      <c r="T81" s="117"/>
      <c r="U81" s="70"/>
      <c r="V81" s="70"/>
      <c r="W81" s="70"/>
      <c r="X81" s="117"/>
      <c r="Y81" s="70"/>
      <c r="Z81" s="117"/>
    </row>
    <row r="82" ht="15.75" customHeight="1">
      <c r="H82" s="117"/>
      <c r="I82" s="117"/>
      <c r="J82" s="117"/>
      <c r="M82" s="70"/>
      <c r="N82" s="70"/>
      <c r="O82" s="70"/>
      <c r="P82" s="117"/>
      <c r="Q82" s="70"/>
      <c r="R82" s="117"/>
      <c r="S82" s="117"/>
      <c r="T82" s="117"/>
      <c r="U82" s="70"/>
      <c r="V82" s="70"/>
      <c r="W82" s="70"/>
      <c r="X82" s="117"/>
      <c r="Y82" s="70"/>
      <c r="Z82" s="117"/>
    </row>
    <row r="83" ht="15.75" customHeight="1">
      <c r="H83" s="117"/>
      <c r="I83" s="117"/>
      <c r="J83" s="117"/>
      <c r="M83" s="70"/>
      <c r="N83" s="70"/>
      <c r="O83" s="70"/>
      <c r="P83" s="117"/>
      <c r="Q83" s="70"/>
      <c r="R83" s="117"/>
      <c r="S83" s="117"/>
      <c r="T83" s="117"/>
      <c r="U83" s="70"/>
      <c r="V83" s="70"/>
      <c r="W83" s="70"/>
      <c r="X83" s="117"/>
      <c r="Y83" s="70"/>
      <c r="Z83" s="117"/>
    </row>
    <row r="84" ht="15.75" customHeight="1">
      <c r="H84" s="117"/>
      <c r="I84" s="117"/>
      <c r="J84" s="117"/>
      <c r="M84" s="70"/>
      <c r="N84" s="70"/>
      <c r="O84" s="70"/>
      <c r="P84" s="117"/>
      <c r="Q84" s="70"/>
      <c r="R84" s="117"/>
      <c r="S84" s="117"/>
      <c r="T84" s="117"/>
      <c r="U84" s="70"/>
      <c r="V84" s="70"/>
      <c r="W84" s="70"/>
      <c r="X84" s="117"/>
      <c r="Y84" s="70"/>
      <c r="Z84" s="117"/>
    </row>
    <row r="85" ht="15.75" customHeight="1">
      <c r="H85" s="117"/>
      <c r="I85" s="117"/>
      <c r="J85" s="117"/>
      <c r="M85" s="70"/>
      <c r="N85" s="70"/>
      <c r="O85" s="70"/>
      <c r="P85" s="117"/>
      <c r="Q85" s="70"/>
      <c r="R85" s="117"/>
      <c r="S85" s="117"/>
      <c r="T85" s="117"/>
      <c r="U85" s="70"/>
      <c r="V85" s="70"/>
      <c r="W85" s="70"/>
      <c r="X85" s="117"/>
      <c r="Y85" s="70"/>
      <c r="Z85" s="117"/>
    </row>
    <row r="86" ht="15.75" customHeight="1">
      <c r="H86" s="117"/>
      <c r="I86" s="117"/>
      <c r="J86" s="117"/>
      <c r="M86" s="70"/>
      <c r="N86" s="70"/>
      <c r="O86" s="70"/>
      <c r="P86" s="117"/>
      <c r="Q86" s="70"/>
      <c r="R86" s="117"/>
      <c r="S86" s="117"/>
      <c r="T86" s="117"/>
      <c r="U86" s="70"/>
      <c r="V86" s="70"/>
      <c r="W86" s="70"/>
      <c r="X86" s="117"/>
      <c r="Y86" s="70"/>
      <c r="Z86" s="117"/>
    </row>
    <row r="87" ht="15.75" customHeight="1">
      <c r="H87" s="117"/>
      <c r="I87" s="117"/>
      <c r="J87" s="117"/>
      <c r="M87" s="70"/>
      <c r="N87" s="70"/>
      <c r="O87" s="70"/>
      <c r="P87" s="117"/>
      <c r="Q87" s="70"/>
      <c r="R87" s="117"/>
      <c r="S87" s="117"/>
      <c r="T87" s="117"/>
      <c r="U87" s="70"/>
      <c r="V87" s="70"/>
      <c r="W87" s="70"/>
      <c r="X87" s="117"/>
      <c r="Y87" s="70"/>
      <c r="Z87" s="117"/>
    </row>
    <row r="88" ht="15.75" customHeight="1">
      <c r="H88" s="117"/>
      <c r="I88" s="117"/>
      <c r="J88" s="117"/>
      <c r="M88" s="70"/>
      <c r="N88" s="70"/>
      <c r="O88" s="70"/>
      <c r="P88" s="117"/>
      <c r="Q88" s="70"/>
      <c r="R88" s="117"/>
      <c r="S88" s="117"/>
      <c r="T88" s="117"/>
      <c r="U88" s="70"/>
      <c r="V88" s="70"/>
      <c r="W88" s="70"/>
      <c r="X88" s="117"/>
      <c r="Y88" s="70"/>
      <c r="Z88" s="117"/>
    </row>
    <row r="89" ht="15.75" customHeight="1">
      <c r="H89" s="117"/>
      <c r="I89" s="117"/>
      <c r="J89" s="117"/>
      <c r="M89" s="70"/>
      <c r="N89" s="70"/>
      <c r="O89" s="70"/>
      <c r="P89" s="117"/>
      <c r="Q89" s="70"/>
      <c r="R89" s="117"/>
      <c r="S89" s="117"/>
      <c r="T89" s="117"/>
      <c r="U89" s="70"/>
      <c r="V89" s="70"/>
      <c r="W89" s="70"/>
      <c r="X89" s="117"/>
      <c r="Y89" s="70"/>
      <c r="Z89" s="117"/>
    </row>
    <row r="90" ht="15.75" customHeight="1">
      <c r="H90" s="117"/>
      <c r="I90" s="117"/>
      <c r="J90" s="117"/>
      <c r="M90" s="70"/>
      <c r="N90" s="70"/>
      <c r="O90" s="70"/>
      <c r="P90" s="117"/>
      <c r="Q90" s="70"/>
      <c r="R90" s="117"/>
      <c r="S90" s="117"/>
      <c r="T90" s="117"/>
      <c r="U90" s="70"/>
      <c r="V90" s="70"/>
      <c r="W90" s="70"/>
      <c r="X90" s="117"/>
      <c r="Y90" s="70"/>
      <c r="Z90" s="117"/>
    </row>
    <row r="91" ht="15.75" customHeight="1">
      <c r="H91" s="117"/>
      <c r="I91" s="117"/>
      <c r="J91" s="117"/>
      <c r="M91" s="70"/>
      <c r="N91" s="70"/>
      <c r="O91" s="70"/>
      <c r="P91" s="117"/>
      <c r="Q91" s="70"/>
      <c r="R91" s="117"/>
      <c r="S91" s="117"/>
      <c r="T91" s="117"/>
      <c r="U91" s="70"/>
      <c r="V91" s="70"/>
      <c r="W91" s="70"/>
      <c r="X91" s="117"/>
      <c r="Y91" s="70"/>
      <c r="Z91" s="117"/>
    </row>
    <row r="92" ht="15.75" customHeight="1">
      <c r="H92" s="117"/>
      <c r="I92" s="117"/>
      <c r="J92" s="117"/>
      <c r="M92" s="70"/>
      <c r="N92" s="70"/>
      <c r="O92" s="70"/>
      <c r="P92" s="117"/>
      <c r="Q92" s="70"/>
      <c r="R92" s="117"/>
      <c r="S92" s="117"/>
      <c r="T92" s="117"/>
      <c r="U92" s="70"/>
      <c r="V92" s="70"/>
      <c r="W92" s="70"/>
      <c r="X92" s="117"/>
      <c r="Y92" s="70"/>
      <c r="Z92" s="117"/>
    </row>
    <row r="93" ht="15.75" customHeight="1">
      <c r="H93" s="117"/>
      <c r="I93" s="117"/>
      <c r="J93" s="117"/>
      <c r="M93" s="70"/>
      <c r="N93" s="70"/>
      <c r="O93" s="70"/>
      <c r="P93" s="117"/>
      <c r="Q93" s="70"/>
      <c r="R93" s="117"/>
      <c r="S93" s="117"/>
      <c r="T93" s="117"/>
      <c r="U93" s="70"/>
      <c r="V93" s="70"/>
      <c r="W93" s="70"/>
      <c r="X93" s="117"/>
      <c r="Y93" s="70"/>
      <c r="Z93" s="117"/>
    </row>
    <row r="94" ht="15.75" customHeight="1">
      <c r="H94" s="117"/>
      <c r="I94" s="117"/>
      <c r="J94" s="117"/>
      <c r="M94" s="70"/>
      <c r="N94" s="70"/>
      <c r="O94" s="70"/>
      <c r="P94" s="117"/>
      <c r="Q94" s="70"/>
      <c r="R94" s="117"/>
      <c r="S94" s="117"/>
      <c r="T94" s="117"/>
      <c r="U94" s="70"/>
      <c r="V94" s="70"/>
      <c r="W94" s="70"/>
      <c r="X94" s="117"/>
      <c r="Y94" s="70"/>
      <c r="Z94" s="117"/>
    </row>
    <row r="95" ht="15.75" customHeight="1">
      <c r="H95" s="117"/>
      <c r="I95" s="117"/>
      <c r="J95" s="117"/>
      <c r="M95" s="70"/>
      <c r="N95" s="70"/>
      <c r="O95" s="70"/>
      <c r="P95" s="117"/>
      <c r="Q95" s="70"/>
      <c r="R95" s="117"/>
      <c r="S95" s="117"/>
      <c r="T95" s="117"/>
      <c r="U95" s="70"/>
      <c r="V95" s="70"/>
      <c r="W95" s="70"/>
      <c r="X95" s="117"/>
      <c r="Y95" s="70"/>
      <c r="Z95" s="117"/>
    </row>
    <row r="96" ht="15.75" customHeight="1">
      <c r="H96" s="117"/>
      <c r="I96" s="117"/>
      <c r="J96" s="117"/>
      <c r="M96" s="70"/>
      <c r="N96" s="70"/>
      <c r="O96" s="70"/>
      <c r="P96" s="117"/>
      <c r="Q96" s="70"/>
      <c r="R96" s="117"/>
      <c r="S96" s="117"/>
      <c r="T96" s="117"/>
      <c r="U96" s="70"/>
      <c r="V96" s="70"/>
      <c r="W96" s="70"/>
      <c r="X96" s="117"/>
      <c r="Y96" s="70"/>
      <c r="Z96" s="117"/>
    </row>
    <row r="97" ht="15.75" customHeight="1">
      <c r="H97" s="117"/>
      <c r="I97" s="117"/>
      <c r="J97" s="117"/>
      <c r="M97" s="70"/>
      <c r="N97" s="70"/>
      <c r="O97" s="70"/>
      <c r="P97" s="117"/>
      <c r="Q97" s="70"/>
      <c r="R97" s="117"/>
      <c r="S97" s="117"/>
      <c r="T97" s="117"/>
      <c r="U97" s="70"/>
      <c r="V97" s="70"/>
      <c r="W97" s="70"/>
      <c r="X97" s="117"/>
      <c r="Y97" s="70"/>
      <c r="Z97" s="117"/>
    </row>
    <row r="98" ht="15.75" customHeight="1">
      <c r="H98" s="117"/>
      <c r="I98" s="117"/>
      <c r="J98" s="117"/>
      <c r="M98" s="70"/>
      <c r="N98" s="70"/>
      <c r="O98" s="70"/>
      <c r="P98" s="117"/>
      <c r="Q98" s="70"/>
      <c r="R98" s="117"/>
      <c r="S98" s="117"/>
      <c r="T98" s="117"/>
      <c r="U98" s="70"/>
      <c r="V98" s="70"/>
      <c r="W98" s="70"/>
      <c r="X98" s="117"/>
      <c r="Y98" s="70"/>
      <c r="Z98" s="117"/>
    </row>
    <row r="99" ht="15.75" customHeight="1">
      <c r="H99" s="117"/>
      <c r="I99" s="117"/>
      <c r="J99" s="117"/>
      <c r="M99" s="70"/>
      <c r="N99" s="70"/>
      <c r="O99" s="70"/>
      <c r="P99" s="117"/>
      <c r="Q99" s="70"/>
      <c r="R99" s="117"/>
      <c r="S99" s="117"/>
      <c r="T99" s="117"/>
      <c r="U99" s="70"/>
      <c r="V99" s="70"/>
      <c r="W99" s="70"/>
      <c r="X99" s="117"/>
      <c r="Y99" s="70"/>
      <c r="Z99" s="117"/>
    </row>
    <row r="100" ht="15.75" customHeight="1">
      <c r="H100" s="117"/>
      <c r="I100" s="117"/>
      <c r="J100" s="117"/>
      <c r="M100" s="70"/>
      <c r="N100" s="70"/>
      <c r="O100" s="70"/>
      <c r="P100" s="117"/>
      <c r="Q100" s="70"/>
      <c r="R100" s="117"/>
      <c r="S100" s="117"/>
      <c r="T100" s="117"/>
      <c r="U100" s="70"/>
      <c r="V100" s="70"/>
      <c r="W100" s="70"/>
      <c r="X100" s="117"/>
      <c r="Y100" s="70"/>
      <c r="Z100" s="117"/>
    </row>
    <row r="101" ht="15.75" customHeight="1">
      <c r="H101" s="117"/>
      <c r="I101" s="117"/>
      <c r="J101" s="117"/>
      <c r="M101" s="70"/>
      <c r="N101" s="70"/>
      <c r="O101" s="70"/>
      <c r="P101" s="117"/>
      <c r="Q101" s="70"/>
      <c r="R101" s="117"/>
      <c r="S101" s="117"/>
      <c r="T101" s="117"/>
      <c r="U101" s="70"/>
      <c r="V101" s="70"/>
      <c r="W101" s="70"/>
      <c r="X101" s="117"/>
      <c r="Y101" s="70"/>
      <c r="Z101" s="117"/>
    </row>
    <row r="102" ht="15.75" customHeight="1">
      <c r="H102" s="117"/>
      <c r="I102" s="117"/>
      <c r="J102" s="117"/>
      <c r="M102" s="70"/>
      <c r="N102" s="70"/>
      <c r="O102" s="70"/>
      <c r="P102" s="117"/>
      <c r="Q102" s="70"/>
      <c r="R102" s="117"/>
      <c r="S102" s="117"/>
      <c r="T102" s="117"/>
      <c r="U102" s="70"/>
      <c r="V102" s="70"/>
      <c r="W102" s="70"/>
      <c r="X102" s="117"/>
      <c r="Y102" s="70"/>
      <c r="Z102" s="117"/>
    </row>
    <row r="103" ht="15.75" customHeight="1">
      <c r="H103" s="117"/>
      <c r="I103" s="117"/>
      <c r="J103" s="117"/>
      <c r="M103" s="70"/>
      <c r="N103" s="70"/>
      <c r="O103" s="70"/>
      <c r="P103" s="117"/>
      <c r="Q103" s="70"/>
      <c r="R103" s="117"/>
      <c r="S103" s="117"/>
      <c r="T103" s="117"/>
      <c r="U103" s="70"/>
      <c r="V103" s="70"/>
      <c r="W103" s="70"/>
      <c r="X103" s="117"/>
      <c r="Y103" s="70"/>
      <c r="Z103" s="117"/>
    </row>
    <row r="104" ht="15.75" customHeight="1">
      <c r="H104" s="117"/>
      <c r="I104" s="117"/>
      <c r="J104" s="117"/>
      <c r="M104" s="70"/>
      <c r="N104" s="70"/>
      <c r="O104" s="70"/>
      <c r="P104" s="117"/>
      <c r="Q104" s="70"/>
      <c r="R104" s="117"/>
      <c r="S104" s="117"/>
      <c r="T104" s="117"/>
      <c r="U104" s="70"/>
      <c r="V104" s="70"/>
      <c r="W104" s="70"/>
      <c r="X104" s="117"/>
      <c r="Y104" s="70"/>
      <c r="Z104" s="117"/>
    </row>
    <row r="105" ht="15.75" customHeight="1">
      <c r="H105" s="117"/>
      <c r="I105" s="117"/>
      <c r="J105" s="117"/>
      <c r="M105" s="70"/>
      <c r="N105" s="70"/>
      <c r="O105" s="70"/>
      <c r="P105" s="117"/>
      <c r="Q105" s="70"/>
      <c r="R105" s="117"/>
      <c r="S105" s="117"/>
      <c r="T105" s="117"/>
      <c r="U105" s="70"/>
      <c r="V105" s="70"/>
      <c r="W105" s="70"/>
      <c r="X105" s="117"/>
      <c r="Y105" s="70"/>
      <c r="Z105" s="117"/>
    </row>
    <row r="106" ht="15.75" customHeight="1">
      <c r="H106" s="117"/>
      <c r="I106" s="117"/>
      <c r="J106" s="117"/>
      <c r="M106" s="70"/>
      <c r="N106" s="70"/>
      <c r="O106" s="70"/>
      <c r="P106" s="117"/>
      <c r="Q106" s="70"/>
      <c r="R106" s="117"/>
      <c r="S106" s="117"/>
      <c r="T106" s="117"/>
      <c r="U106" s="70"/>
      <c r="V106" s="70"/>
      <c r="W106" s="70"/>
      <c r="X106" s="117"/>
      <c r="Y106" s="70"/>
      <c r="Z106" s="117"/>
    </row>
    <row r="107" ht="15.75" customHeight="1">
      <c r="H107" s="117"/>
      <c r="I107" s="117"/>
      <c r="J107" s="117"/>
      <c r="M107" s="70"/>
      <c r="N107" s="70"/>
      <c r="O107" s="70"/>
      <c r="P107" s="117"/>
      <c r="Q107" s="70"/>
      <c r="R107" s="117"/>
      <c r="S107" s="117"/>
      <c r="T107" s="117"/>
      <c r="U107" s="70"/>
      <c r="V107" s="70"/>
      <c r="W107" s="70"/>
      <c r="X107" s="117"/>
      <c r="Y107" s="70"/>
      <c r="Z107" s="117"/>
    </row>
    <row r="108" ht="15.75" customHeight="1">
      <c r="H108" s="117"/>
      <c r="I108" s="117"/>
      <c r="J108" s="117"/>
      <c r="M108" s="70"/>
      <c r="N108" s="70"/>
      <c r="O108" s="70"/>
      <c r="P108" s="117"/>
      <c r="Q108" s="70"/>
      <c r="R108" s="117"/>
      <c r="S108" s="117"/>
      <c r="T108" s="117"/>
      <c r="U108" s="70"/>
      <c r="V108" s="70"/>
      <c r="W108" s="70"/>
      <c r="X108" s="117"/>
      <c r="Y108" s="70"/>
      <c r="Z108" s="117"/>
    </row>
    <row r="109" ht="15.75" customHeight="1">
      <c r="H109" s="117"/>
      <c r="I109" s="117"/>
      <c r="J109" s="117"/>
      <c r="M109" s="70"/>
      <c r="N109" s="70"/>
      <c r="O109" s="70"/>
      <c r="P109" s="117"/>
      <c r="Q109" s="70"/>
      <c r="R109" s="117"/>
      <c r="S109" s="117"/>
      <c r="T109" s="117"/>
      <c r="U109" s="70"/>
      <c r="V109" s="70"/>
      <c r="W109" s="70"/>
      <c r="X109" s="117"/>
      <c r="Y109" s="70"/>
      <c r="Z109" s="117"/>
    </row>
    <row r="110" ht="15.75" customHeight="1">
      <c r="H110" s="117"/>
      <c r="I110" s="117"/>
      <c r="J110" s="117"/>
      <c r="M110" s="70"/>
      <c r="N110" s="70"/>
      <c r="O110" s="70"/>
      <c r="P110" s="117"/>
      <c r="Q110" s="70"/>
      <c r="R110" s="117"/>
      <c r="S110" s="117"/>
      <c r="T110" s="117"/>
      <c r="U110" s="70"/>
      <c r="V110" s="70"/>
      <c r="W110" s="70"/>
      <c r="X110" s="117"/>
      <c r="Y110" s="70"/>
      <c r="Z110" s="117"/>
    </row>
    <row r="111" ht="15.75" customHeight="1">
      <c r="H111" s="117"/>
      <c r="I111" s="117"/>
      <c r="J111" s="117"/>
      <c r="M111" s="70"/>
      <c r="N111" s="70"/>
      <c r="O111" s="70"/>
      <c r="P111" s="117"/>
      <c r="Q111" s="70"/>
      <c r="R111" s="117"/>
      <c r="S111" s="117"/>
      <c r="T111" s="117"/>
      <c r="U111" s="70"/>
      <c r="V111" s="70"/>
      <c r="W111" s="70"/>
      <c r="X111" s="117"/>
      <c r="Y111" s="70"/>
      <c r="Z111" s="117"/>
    </row>
    <row r="112" ht="15.75" customHeight="1">
      <c r="H112" s="117"/>
      <c r="I112" s="117"/>
      <c r="J112" s="117"/>
      <c r="M112" s="70"/>
      <c r="N112" s="70"/>
      <c r="O112" s="70"/>
      <c r="P112" s="117"/>
      <c r="Q112" s="70"/>
      <c r="R112" s="117"/>
      <c r="S112" s="117"/>
      <c r="T112" s="117"/>
      <c r="U112" s="70"/>
      <c r="V112" s="70"/>
      <c r="W112" s="70"/>
      <c r="X112" s="117"/>
      <c r="Y112" s="70"/>
      <c r="Z112" s="117"/>
    </row>
    <row r="113" ht="15.75" customHeight="1">
      <c r="H113" s="117"/>
      <c r="I113" s="117"/>
      <c r="J113" s="117"/>
      <c r="M113" s="70"/>
      <c r="N113" s="70"/>
      <c r="O113" s="70"/>
      <c r="P113" s="117"/>
      <c r="Q113" s="70"/>
      <c r="R113" s="117"/>
      <c r="S113" s="117"/>
      <c r="T113" s="117"/>
      <c r="U113" s="70"/>
      <c r="V113" s="70"/>
      <c r="W113" s="70"/>
      <c r="X113" s="117"/>
      <c r="Y113" s="70"/>
      <c r="Z113" s="117"/>
    </row>
    <row r="114" ht="15.75" customHeight="1">
      <c r="H114" s="117"/>
      <c r="I114" s="117"/>
      <c r="J114" s="117"/>
      <c r="M114" s="70"/>
      <c r="N114" s="70"/>
      <c r="O114" s="70"/>
      <c r="P114" s="117"/>
      <c r="Q114" s="70"/>
      <c r="R114" s="117"/>
      <c r="S114" s="117"/>
      <c r="T114" s="117"/>
      <c r="U114" s="70"/>
      <c r="V114" s="70"/>
      <c r="W114" s="70"/>
      <c r="X114" s="117"/>
      <c r="Y114" s="70"/>
      <c r="Z114" s="117"/>
    </row>
    <row r="115" ht="15.75" customHeight="1">
      <c r="H115" s="117"/>
      <c r="I115" s="117"/>
      <c r="J115" s="117"/>
      <c r="M115" s="70"/>
      <c r="N115" s="70"/>
      <c r="O115" s="70"/>
      <c r="P115" s="117"/>
      <c r="Q115" s="70"/>
      <c r="R115" s="117"/>
      <c r="S115" s="117"/>
      <c r="T115" s="117"/>
      <c r="U115" s="70"/>
      <c r="V115" s="70"/>
      <c r="W115" s="70"/>
      <c r="X115" s="117"/>
      <c r="Y115" s="70"/>
      <c r="Z115" s="117"/>
    </row>
    <row r="116" ht="15.75" customHeight="1">
      <c r="H116" s="117"/>
      <c r="I116" s="117"/>
      <c r="J116" s="117"/>
      <c r="M116" s="70"/>
      <c r="N116" s="70"/>
      <c r="O116" s="70"/>
      <c r="P116" s="117"/>
      <c r="Q116" s="70"/>
      <c r="R116" s="117"/>
      <c r="S116" s="117"/>
      <c r="T116" s="117"/>
      <c r="U116" s="70"/>
      <c r="V116" s="70"/>
      <c r="W116" s="70"/>
      <c r="X116" s="117"/>
      <c r="Y116" s="70"/>
      <c r="Z116" s="117"/>
    </row>
    <row r="117" ht="15.75" customHeight="1">
      <c r="H117" s="117"/>
      <c r="I117" s="117"/>
      <c r="J117" s="117"/>
      <c r="M117" s="70"/>
      <c r="N117" s="70"/>
      <c r="O117" s="70"/>
      <c r="P117" s="117"/>
      <c r="Q117" s="70"/>
      <c r="R117" s="117"/>
      <c r="S117" s="117"/>
      <c r="T117" s="117"/>
      <c r="U117" s="70"/>
      <c r="V117" s="70"/>
      <c r="W117" s="70"/>
      <c r="X117" s="117"/>
      <c r="Y117" s="70"/>
      <c r="Z117" s="117"/>
    </row>
    <row r="118" ht="15.75" customHeight="1">
      <c r="H118" s="117"/>
      <c r="I118" s="117"/>
      <c r="J118" s="117"/>
      <c r="M118" s="70"/>
      <c r="N118" s="70"/>
      <c r="O118" s="70"/>
      <c r="P118" s="117"/>
      <c r="Q118" s="70"/>
      <c r="R118" s="117"/>
      <c r="S118" s="117"/>
      <c r="T118" s="117"/>
      <c r="U118" s="70"/>
      <c r="V118" s="70"/>
      <c r="W118" s="70"/>
      <c r="X118" s="117"/>
      <c r="Y118" s="70"/>
      <c r="Z118" s="117"/>
    </row>
    <row r="119" ht="15.75" customHeight="1">
      <c r="H119" s="117"/>
      <c r="I119" s="117"/>
      <c r="J119" s="117"/>
      <c r="M119" s="70"/>
      <c r="N119" s="70"/>
      <c r="O119" s="70"/>
      <c r="P119" s="117"/>
      <c r="Q119" s="70"/>
      <c r="R119" s="117"/>
      <c r="S119" s="117"/>
      <c r="T119" s="117"/>
      <c r="U119" s="70"/>
      <c r="V119" s="70"/>
      <c r="W119" s="70"/>
      <c r="X119" s="117"/>
      <c r="Y119" s="70"/>
      <c r="Z119" s="117"/>
    </row>
    <row r="120" ht="15.75" customHeight="1">
      <c r="H120" s="117"/>
      <c r="I120" s="117"/>
      <c r="J120" s="117"/>
      <c r="M120" s="70"/>
      <c r="N120" s="70"/>
      <c r="O120" s="70"/>
      <c r="P120" s="117"/>
      <c r="Q120" s="70"/>
      <c r="R120" s="117"/>
      <c r="S120" s="117"/>
      <c r="T120" s="117"/>
      <c r="U120" s="70"/>
      <c r="V120" s="70"/>
      <c r="W120" s="70"/>
      <c r="X120" s="117"/>
      <c r="Y120" s="70"/>
      <c r="Z120" s="117"/>
    </row>
    <row r="121" ht="15.75" customHeight="1">
      <c r="H121" s="117"/>
      <c r="I121" s="117"/>
      <c r="J121" s="117"/>
      <c r="M121" s="70"/>
      <c r="N121" s="70"/>
      <c r="O121" s="70"/>
      <c r="P121" s="117"/>
      <c r="Q121" s="70"/>
      <c r="R121" s="117"/>
      <c r="S121" s="117"/>
      <c r="T121" s="117"/>
      <c r="U121" s="70"/>
      <c r="V121" s="70"/>
      <c r="W121" s="70"/>
      <c r="X121" s="117"/>
      <c r="Y121" s="70"/>
      <c r="Z121" s="117"/>
    </row>
    <row r="122" ht="15.75" customHeight="1">
      <c r="H122" s="117"/>
      <c r="I122" s="117"/>
      <c r="J122" s="117"/>
      <c r="M122" s="70"/>
      <c r="N122" s="70"/>
      <c r="O122" s="70"/>
      <c r="P122" s="117"/>
      <c r="Q122" s="70"/>
      <c r="R122" s="117"/>
      <c r="S122" s="117"/>
      <c r="T122" s="117"/>
      <c r="U122" s="70"/>
      <c r="V122" s="70"/>
      <c r="W122" s="70"/>
      <c r="X122" s="117"/>
      <c r="Y122" s="70"/>
      <c r="Z122" s="117"/>
    </row>
    <row r="123" ht="15.75" customHeight="1">
      <c r="H123" s="117"/>
      <c r="I123" s="117"/>
      <c r="J123" s="117"/>
      <c r="M123" s="70"/>
      <c r="N123" s="70"/>
      <c r="O123" s="70"/>
      <c r="P123" s="117"/>
      <c r="Q123" s="70"/>
      <c r="R123" s="117"/>
      <c r="S123" s="117"/>
      <c r="T123" s="117"/>
      <c r="U123" s="70"/>
      <c r="V123" s="70"/>
      <c r="W123" s="70"/>
      <c r="X123" s="117"/>
      <c r="Y123" s="70"/>
      <c r="Z123" s="117"/>
    </row>
    <row r="124" ht="15.75" customHeight="1">
      <c r="H124" s="117"/>
      <c r="I124" s="117"/>
      <c r="J124" s="117"/>
      <c r="M124" s="70"/>
      <c r="N124" s="70"/>
      <c r="O124" s="70"/>
      <c r="P124" s="117"/>
      <c r="Q124" s="70"/>
      <c r="R124" s="117"/>
      <c r="S124" s="117"/>
      <c r="T124" s="117"/>
      <c r="U124" s="70"/>
      <c r="V124" s="70"/>
      <c r="W124" s="70"/>
      <c r="X124" s="117"/>
      <c r="Y124" s="70"/>
      <c r="Z124" s="117"/>
    </row>
    <row r="125" ht="15.75" customHeight="1">
      <c r="H125" s="117"/>
      <c r="I125" s="117"/>
      <c r="J125" s="117"/>
      <c r="M125" s="70"/>
      <c r="N125" s="70"/>
      <c r="O125" s="70"/>
      <c r="P125" s="117"/>
      <c r="Q125" s="70"/>
      <c r="R125" s="117"/>
      <c r="S125" s="117"/>
      <c r="T125" s="117"/>
      <c r="U125" s="70"/>
      <c r="V125" s="70"/>
      <c r="W125" s="70"/>
      <c r="X125" s="117"/>
      <c r="Y125" s="70"/>
      <c r="Z125" s="117"/>
    </row>
    <row r="126" ht="15.75" customHeight="1">
      <c r="H126" s="117"/>
      <c r="I126" s="117"/>
      <c r="J126" s="117"/>
      <c r="M126" s="70"/>
      <c r="N126" s="70"/>
      <c r="O126" s="70"/>
      <c r="P126" s="117"/>
      <c r="Q126" s="70"/>
      <c r="R126" s="117"/>
      <c r="S126" s="117"/>
      <c r="T126" s="117"/>
      <c r="U126" s="70"/>
      <c r="V126" s="70"/>
      <c r="W126" s="70"/>
      <c r="X126" s="117"/>
      <c r="Y126" s="70"/>
      <c r="Z126" s="117"/>
    </row>
    <row r="127" ht="15.75" customHeight="1">
      <c r="H127" s="117"/>
      <c r="I127" s="117"/>
      <c r="J127" s="117"/>
      <c r="M127" s="70"/>
      <c r="N127" s="70"/>
      <c r="O127" s="70"/>
      <c r="P127" s="117"/>
      <c r="Q127" s="70"/>
      <c r="R127" s="117"/>
      <c r="S127" s="117"/>
      <c r="T127" s="117"/>
      <c r="U127" s="70"/>
      <c r="V127" s="70"/>
      <c r="W127" s="70"/>
      <c r="X127" s="117"/>
      <c r="Y127" s="70"/>
      <c r="Z127" s="117"/>
    </row>
    <row r="128" ht="15.75" customHeight="1">
      <c r="H128" s="117"/>
      <c r="I128" s="117"/>
      <c r="J128" s="117"/>
      <c r="M128" s="70"/>
      <c r="N128" s="70"/>
      <c r="O128" s="70"/>
      <c r="P128" s="117"/>
      <c r="Q128" s="70"/>
      <c r="R128" s="117"/>
      <c r="S128" s="117"/>
      <c r="T128" s="117"/>
      <c r="U128" s="70"/>
      <c r="V128" s="70"/>
      <c r="W128" s="70"/>
      <c r="X128" s="117"/>
      <c r="Y128" s="70"/>
      <c r="Z128" s="117"/>
    </row>
    <row r="129" ht="15.75" customHeight="1">
      <c r="H129" s="117"/>
      <c r="I129" s="117"/>
      <c r="J129" s="117"/>
      <c r="M129" s="70"/>
      <c r="N129" s="70"/>
      <c r="O129" s="70"/>
      <c r="P129" s="117"/>
      <c r="Q129" s="70"/>
      <c r="R129" s="117"/>
      <c r="S129" s="117"/>
      <c r="T129" s="117"/>
      <c r="U129" s="70"/>
      <c r="V129" s="70"/>
      <c r="W129" s="70"/>
      <c r="X129" s="117"/>
      <c r="Y129" s="70"/>
      <c r="Z129" s="117"/>
    </row>
    <row r="130" ht="15.75" customHeight="1">
      <c r="H130" s="117"/>
      <c r="I130" s="117"/>
      <c r="J130" s="117"/>
      <c r="M130" s="70"/>
      <c r="N130" s="70"/>
      <c r="O130" s="70"/>
      <c r="P130" s="117"/>
      <c r="Q130" s="70"/>
      <c r="R130" s="117"/>
      <c r="S130" s="117"/>
      <c r="T130" s="117"/>
      <c r="U130" s="70"/>
      <c r="V130" s="70"/>
      <c r="W130" s="70"/>
      <c r="X130" s="117"/>
      <c r="Y130" s="70"/>
      <c r="Z130" s="117"/>
    </row>
    <row r="131" ht="15.75" customHeight="1">
      <c r="H131" s="117"/>
      <c r="I131" s="117"/>
      <c r="J131" s="117"/>
      <c r="M131" s="70"/>
      <c r="N131" s="70"/>
      <c r="O131" s="70"/>
      <c r="P131" s="117"/>
      <c r="Q131" s="70"/>
      <c r="R131" s="117"/>
      <c r="S131" s="117"/>
      <c r="T131" s="117"/>
      <c r="U131" s="70"/>
      <c r="V131" s="70"/>
      <c r="W131" s="70"/>
      <c r="X131" s="117"/>
      <c r="Y131" s="70"/>
      <c r="Z131" s="117"/>
    </row>
    <row r="132" ht="15.75" customHeight="1">
      <c r="H132" s="117"/>
      <c r="I132" s="117"/>
      <c r="J132" s="117"/>
      <c r="M132" s="70"/>
      <c r="N132" s="70"/>
      <c r="O132" s="70"/>
      <c r="P132" s="117"/>
      <c r="Q132" s="70"/>
      <c r="R132" s="117"/>
      <c r="S132" s="117"/>
      <c r="T132" s="117"/>
      <c r="U132" s="70"/>
      <c r="V132" s="70"/>
      <c r="W132" s="70"/>
      <c r="X132" s="117"/>
      <c r="Y132" s="70"/>
      <c r="Z132" s="117"/>
    </row>
    <row r="133" ht="15.75" customHeight="1">
      <c r="H133" s="117"/>
      <c r="I133" s="117"/>
      <c r="J133" s="117"/>
      <c r="M133" s="70"/>
      <c r="N133" s="70"/>
      <c r="O133" s="70"/>
      <c r="P133" s="117"/>
      <c r="Q133" s="70"/>
      <c r="R133" s="117"/>
      <c r="S133" s="117"/>
      <c r="T133" s="117"/>
      <c r="U133" s="70"/>
      <c r="V133" s="70"/>
      <c r="W133" s="70"/>
      <c r="X133" s="117"/>
      <c r="Y133" s="70"/>
      <c r="Z133" s="117"/>
    </row>
    <row r="134" ht="15.75" customHeight="1">
      <c r="H134" s="117"/>
      <c r="I134" s="117"/>
      <c r="J134" s="117"/>
      <c r="M134" s="70"/>
      <c r="N134" s="70"/>
      <c r="O134" s="70"/>
      <c r="P134" s="117"/>
      <c r="Q134" s="70"/>
      <c r="R134" s="117"/>
      <c r="S134" s="117"/>
      <c r="T134" s="117"/>
      <c r="U134" s="70"/>
      <c r="V134" s="70"/>
      <c r="W134" s="70"/>
      <c r="X134" s="117"/>
      <c r="Y134" s="70"/>
      <c r="Z134" s="117"/>
    </row>
    <row r="135" ht="15.75" customHeight="1">
      <c r="H135" s="117"/>
      <c r="I135" s="117"/>
      <c r="J135" s="117"/>
      <c r="M135" s="70"/>
      <c r="N135" s="70"/>
      <c r="O135" s="70"/>
      <c r="P135" s="117"/>
      <c r="Q135" s="70"/>
      <c r="R135" s="117"/>
      <c r="S135" s="117"/>
      <c r="T135" s="117"/>
      <c r="U135" s="70"/>
      <c r="V135" s="70"/>
      <c r="W135" s="70"/>
      <c r="X135" s="117"/>
      <c r="Y135" s="70"/>
      <c r="Z135" s="117"/>
    </row>
    <row r="136" ht="15.75" customHeight="1">
      <c r="H136" s="117"/>
      <c r="I136" s="117"/>
      <c r="J136" s="117"/>
      <c r="M136" s="70"/>
      <c r="N136" s="70"/>
      <c r="O136" s="70"/>
      <c r="P136" s="117"/>
      <c r="Q136" s="70"/>
      <c r="R136" s="117"/>
      <c r="S136" s="117"/>
      <c r="T136" s="117"/>
      <c r="U136" s="70"/>
      <c r="V136" s="70"/>
      <c r="W136" s="70"/>
      <c r="X136" s="117"/>
      <c r="Y136" s="70"/>
      <c r="Z136" s="117"/>
    </row>
    <row r="137" ht="15.75" customHeight="1">
      <c r="H137" s="117"/>
      <c r="I137" s="117"/>
      <c r="J137" s="117"/>
      <c r="M137" s="70"/>
      <c r="N137" s="70"/>
      <c r="O137" s="70"/>
      <c r="P137" s="117"/>
      <c r="Q137" s="70"/>
      <c r="R137" s="117"/>
      <c r="S137" s="117"/>
      <c r="T137" s="117"/>
      <c r="U137" s="70"/>
      <c r="V137" s="70"/>
      <c r="W137" s="70"/>
      <c r="X137" s="117"/>
      <c r="Y137" s="70"/>
      <c r="Z137" s="117"/>
    </row>
    <row r="138" ht="15.75" customHeight="1">
      <c r="H138" s="117"/>
      <c r="I138" s="117"/>
      <c r="J138" s="117"/>
      <c r="M138" s="70"/>
      <c r="N138" s="70"/>
      <c r="O138" s="70"/>
      <c r="P138" s="117"/>
      <c r="Q138" s="70"/>
      <c r="R138" s="117"/>
      <c r="S138" s="117"/>
      <c r="T138" s="117"/>
      <c r="U138" s="70"/>
      <c r="V138" s="70"/>
      <c r="W138" s="70"/>
      <c r="X138" s="117"/>
      <c r="Y138" s="70"/>
      <c r="Z138" s="117"/>
    </row>
    <row r="139" ht="15.75" customHeight="1">
      <c r="H139" s="117"/>
      <c r="I139" s="117"/>
      <c r="J139" s="117"/>
      <c r="M139" s="70"/>
      <c r="N139" s="70"/>
      <c r="O139" s="70"/>
      <c r="P139" s="117"/>
      <c r="Q139" s="70"/>
      <c r="R139" s="117"/>
      <c r="S139" s="117"/>
      <c r="T139" s="117"/>
      <c r="U139" s="70"/>
      <c r="V139" s="70"/>
      <c r="W139" s="70"/>
      <c r="X139" s="117"/>
      <c r="Y139" s="70"/>
      <c r="Z139" s="117"/>
    </row>
    <row r="140" ht="15.75" customHeight="1">
      <c r="H140" s="117"/>
      <c r="I140" s="117"/>
      <c r="J140" s="117"/>
      <c r="M140" s="70"/>
      <c r="N140" s="70"/>
      <c r="O140" s="70"/>
      <c r="P140" s="117"/>
      <c r="Q140" s="70"/>
      <c r="R140" s="117"/>
      <c r="S140" s="117"/>
      <c r="T140" s="117"/>
      <c r="U140" s="70"/>
      <c r="V140" s="70"/>
      <c r="W140" s="70"/>
      <c r="X140" s="117"/>
      <c r="Y140" s="70"/>
      <c r="Z140" s="117"/>
    </row>
    <row r="141" ht="15.75" customHeight="1">
      <c r="H141" s="117"/>
      <c r="I141" s="117"/>
      <c r="J141" s="117"/>
      <c r="M141" s="70"/>
      <c r="N141" s="70"/>
      <c r="O141" s="70"/>
      <c r="P141" s="117"/>
      <c r="Q141" s="70"/>
      <c r="R141" s="117"/>
      <c r="S141" s="117"/>
      <c r="T141" s="117"/>
      <c r="U141" s="70"/>
      <c r="V141" s="70"/>
      <c r="W141" s="70"/>
      <c r="X141" s="117"/>
      <c r="Y141" s="70"/>
      <c r="Z141" s="117"/>
    </row>
    <row r="142" ht="15.75" customHeight="1">
      <c r="H142" s="117"/>
      <c r="I142" s="117"/>
      <c r="J142" s="117"/>
      <c r="M142" s="70"/>
      <c r="N142" s="70"/>
      <c r="O142" s="70"/>
      <c r="P142" s="117"/>
      <c r="Q142" s="70"/>
      <c r="R142" s="117"/>
      <c r="S142" s="117"/>
      <c r="T142" s="117"/>
      <c r="U142" s="70"/>
      <c r="V142" s="70"/>
      <c r="W142" s="70"/>
      <c r="X142" s="117"/>
      <c r="Y142" s="70"/>
      <c r="Z142" s="117"/>
    </row>
    <row r="143" ht="15.75" customHeight="1">
      <c r="H143" s="117"/>
      <c r="I143" s="117"/>
      <c r="J143" s="117"/>
      <c r="M143" s="70"/>
      <c r="N143" s="70"/>
      <c r="O143" s="70"/>
      <c r="P143" s="117"/>
      <c r="Q143" s="70"/>
      <c r="R143" s="117"/>
      <c r="S143" s="117"/>
      <c r="T143" s="117"/>
      <c r="U143" s="70"/>
      <c r="V143" s="70"/>
      <c r="W143" s="70"/>
      <c r="X143" s="117"/>
      <c r="Y143" s="70"/>
      <c r="Z143" s="117"/>
    </row>
    <row r="144" ht="15.75" customHeight="1">
      <c r="H144" s="117"/>
      <c r="I144" s="117"/>
      <c r="J144" s="117"/>
      <c r="M144" s="70"/>
      <c r="N144" s="70"/>
      <c r="O144" s="70"/>
      <c r="P144" s="117"/>
      <c r="Q144" s="70"/>
      <c r="R144" s="117"/>
      <c r="S144" s="117"/>
      <c r="T144" s="117"/>
      <c r="U144" s="70"/>
      <c r="V144" s="70"/>
      <c r="W144" s="70"/>
      <c r="X144" s="117"/>
      <c r="Y144" s="70"/>
      <c r="Z144" s="117"/>
    </row>
    <row r="145" ht="15.75" customHeight="1">
      <c r="H145" s="117"/>
      <c r="I145" s="117"/>
      <c r="J145" s="117"/>
      <c r="M145" s="70"/>
      <c r="N145" s="70"/>
      <c r="O145" s="70"/>
      <c r="P145" s="117"/>
      <c r="Q145" s="70"/>
      <c r="R145" s="117"/>
      <c r="S145" s="117"/>
      <c r="T145" s="117"/>
      <c r="U145" s="70"/>
      <c r="V145" s="70"/>
      <c r="W145" s="70"/>
      <c r="X145" s="117"/>
      <c r="Y145" s="70"/>
      <c r="Z145" s="117"/>
    </row>
    <row r="146" ht="15.75" customHeight="1">
      <c r="H146" s="117"/>
      <c r="I146" s="117"/>
      <c r="J146" s="117"/>
      <c r="M146" s="70"/>
      <c r="N146" s="70"/>
      <c r="O146" s="70"/>
      <c r="P146" s="117"/>
      <c r="Q146" s="70"/>
      <c r="R146" s="117"/>
      <c r="S146" s="117"/>
      <c r="T146" s="117"/>
      <c r="U146" s="70"/>
      <c r="V146" s="70"/>
      <c r="W146" s="70"/>
      <c r="X146" s="117"/>
      <c r="Y146" s="70"/>
      <c r="Z146" s="117"/>
    </row>
    <row r="147" ht="15.75" customHeight="1">
      <c r="H147" s="117"/>
      <c r="I147" s="117"/>
      <c r="J147" s="117"/>
      <c r="M147" s="70"/>
      <c r="N147" s="70"/>
      <c r="O147" s="70"/>
      <c r="P147" s="117"/>
      <c r="Q147" s="70"/>
      <c r="R147" s="117"/>
      <c r="S147" s="117"/>
      <c r="T147" s="117"/>
      <c r="U147" s="70"/>
      <c r="V147" s="70"/>
      <c r="W147" s="70"/>
      <c r="X147" s="117"/>
      <c r="Y147" s="70"/>
      <c r="Z147" s="117"/>
    </row>
    <row r="148" ht="15.75" customHeight="1">
      <c r="H148" s="117"/>
      <c r="I148" s="117"/>
      <c r="J148" s="117"/>
      <c r="M148" s="70"/>
      <c r="N148" s="70"/>
      <c r="O148" s="70"/>
      <c r="P148" s="117"/>
      <c r="Q148" s="70"/>
      <c r="R148" s="117"/>
      <c r="S148" s="117"/>
      <c r="T148" s="117"/>
      <c r="U148" s="70"/>
      <c r="V148" s="70"/>
      <c r="W148" s="70"/>
      <c r="X148" s="117"/>
      <c r="Y148" s="70"/>
      <c r="Z148" s="117"/>
    </row>
    <row r="149" ht="15.75" customHeight="1">
      <c r="H149" s="117"/>
      <c r="I149" s="117"/>
      <c r="J149" s="117"/>
      <c r="M149" s="70"/>
      <c r="N149" s="70"/>
      <c r="O149" s="70"/>
      <c r="P149" s="117"/>
      <c r="Q149" s="70"/>
      <c r="R149" s="117"/>
      <c r="S149" s="117"/>
      <c r="T149" s="117"/>
      <c r="U149" s="70"/>
      <c r="V149" s="70"/>
      <c r="W149" s="70"/>
      <c r="X149" s="117"/>
      <c r="Y149" s="70"/>
      <c r="Z149" s="117"/>
    </row>
    <row r="150" ht="15.75" customHeight="1">
      <c r="H150" s="117"/>
      <c r="I150" s="117"/>
      <c r="J150" s="117"/>
      <c r="M150" s="70"/>
      <c r="N150" s="70"/>
      <c r="O150" s="70"/>
      <c r="P150" s="117"/>
      <c r="Q150" s="70"/>
      <c r="R150" s="117"/>
      <c r="S150" s="117"/>
      <c r="T150" s="117"/>
      <c r="U150" s="70"/>
      <c r="V150" s="70"/>
      <c r="W150" s="70"/>
      <c r="X150" s="117"/>
      <c r="Y150" s="70"/>
      <c r="Z150" s="117"/>
    </row>
    <row r="151" ht="15.75" customHeight="1">
      <c r="H151" s="117"/>
      <c r="I151" s="117"/>
      <c r="J151" s="117"/>
      <c r="M151" s="70"/>
      <c r="N151" s="70"/>
      <c r="O151" s="70"/>
      <c r="P151" s="117"/>
      <c r="Q151" s="70"/>
      <c r="R151" s="117"/>
      <c r="S151" s="117"/>
      <c r="T151" s="117"/>
      <c r="U151" s="70"/>
      <c r="V151" s="70"/>
      <c r="W151" s="70"/>
      <c r="X151" s="117"/>
      <c r="Y151" s="70"/>
      <c r="Z151" s="117"/>
    </row>
    <row r="152" ht="15.75" customHeight="1">
      <c r="H152" s="117"/>
      <c r="I152" s="117"/>
      <c r="J152" s="117"/>
      <c r="M152" s="70"/>
      <c r="N152" s="70"/>
      <c r="O152" s="70"/>
      <c r="P152" s="117"/>
      <c r="Q152" s="70"/>
      <c r="R152" s="117"/>
      <c r="S152" s="117"/>
      <c r="T152" s="117"/>
      <c r="U152" s="70"/>
      <c r="V152" s="70"/>
      <c r="W152" s="70"/>
      <c r="X152" s="117"/>
      <c r="Y152" s="70"/>
      <c r="Z152" s="117"/>
    </row>
    <row r="153" ht="15.75" customHeight="1">
      <c r="H153" s="117"/>
      <c r="I153" s="117"/>
      <c r="J153" s="117"/>
      <c r="M153" s="70"/>
      <c r="N153" s="70"/>
      <c r="O153" s="70"/>
      <c r="P153" s="117"/>
      <c r="Q153" s="70"/>
      <c r="R153" s="117"/>
      <c r="S153" s="117"/>
      <c r="T153" s="117"/>
      <c r="U153" s="70"/>
      <c r="V153" s="70"/>
      <c r="W153" s="70"/>
      <c r="X153" s="117"/>
      <c r="Y153" s="70"/>
      <c r="Z153" s="117"/>
    </row>
    <row r="154" ht="15.75" customHeight="1">
      <c r="H154" s="117"/>
      <c r="I154" s="117"/>
      <c r="J154" s="117"/>
      <c r="M154" s="70"/>
      <c r="N154" s="70"/>
      <c r="O154" s="70"/>
      <c r="P154" s="117"/>
      <c r="Q154" s="70"/>
      <c r="R154" s="117"/>
      <c r="S154" s="117"/>
      <c r="T154" s="117"/>
      <c r="U154" s="70"/>
      <c r="V154" s="70"/>
      <c r="W154" s="70"/>
      <c r="X154" s="117"/>
      <c r="Y154" s="70"/>
      <c r="Z154" s="117"/>
    </row>
    <row r="155" ht="15.75" customHeight="1">
      <c r="H155" s="117"/>
      <c r="I155" s="117"/>
      <c r="J155" s="117"/>
      <c r="M155" s="70"/>
      <c r="N155" s="70"/>
      <c r="O155" s="70"/>
      <c r="P155" s="117"/>
      <c r="Q155" s="70"/>
      <c r="R155" s="117"/>
      <c r="S155" s="117"/>
      <c r="T155" s="117"/>
      <c r="U155" s="70"/>
      <c r="V155" s="70"/>
      <c r="W155" s="70"/>
      <c r="X155" s="117"/>
      <c r="Y155" s="70"/>
      <c r="Z155" s="117"/>
    </row>
    <row r="156" ht="15.75" customHeight="1">
      <c r="H156" s="117"/>
      <c r="I156" s="117"/>
      <c r="J156" s="117"/>
      <c r="M156" s="70"/>
      <c r="N156" s="70"/>
      <c r="O156" s="70"/>
      <c r="P156" s="117"/>
      <c r="Q156" s="70"/>
      <c r="R156" s="117"/>
      <c r="S156" s="117"/>
      <c r="T156" s="117"/>
      <c r="U156" s="70"/>
      <c r="V156" s="70"/>
      <c r="W156" s="70"/>
      <c r="X156" s="117"/>
      <c r="Y156" s="70"/>
      <c r="Z156" s="117"/>
    </row>
    <row r="157" ht="15.75" customHeight="1">
      <c r="H157" s="117"/>
      <c r="I157" s="117"/>
      <c r="J157" s="117"/>
      <c r="M157" s="70"/>
      <c r="N157" s="70"/>
      <c r="O157" s="70"/>
      <c r="P157" s="117"/>
      <c r="Q157" s="70"/>
      <c r="R157" s="117"/>
      <c r="S157" s="117"/>
      <c r="T157" s="117"/>
      <c r="U157" s="70"/>
      <c r="V157" s="70"/>
      <c r="W157" s="70"/>
      <c r="X157" s="117"/>
      <c r="Y157" s="70"/>
      <c r="Z157" s="117"/>
    </row>
    <row r="158" ht="15.75" customHeight="1">
      <c r="H158" s="117"/>
      <c r="I158" s="117"/>
      <c r="J158" s="117"/>
      <c r="M158" s="70"/>
      <c r="N158" s="70"/>
      <c r="O158" s="70"/>
      <c r="P158" s="117"/>
      <c r="Q158" s="70"/>
      <c r="R158" s="117"/>
      <c r="S158" s="117"/>
      <c r="T158" s="117"/>
      <c r="U158" s="70"/>
      <c r="V158" s="70"/>
      <c r="W158" s="70"/>
      <c r="X158" s="117"/>
      <c r="Y158" s="70"/>
      <c r="Z158" s="117"/>
    </row>
    <row r="159" ht="15.75" customHeight="1">
      <c r="H159" s="117"/>
      <c r="I159" s="117"/>
      <c r="J159" s="117"/>
      <c r="M159" s="70"/>
      <c r="N159" s="70"/>
      <c r="O159" s="70"/>
      <c r="P159" s="117"/>
      <c r="Q159" s="70"/>
      <c r="R159" s="117"/>
      <c r="S159" s="117"/>
      <c r="T159" s="117"/>
      <c r="U159" s="70"/>
      <c r="V159" s="70"/>
      <c r="W159" s="70"/>
      <c r="X159" s="117"/>
      <c r="Y159" s="70"/>
      <c r="Z159" s="117"/>
    </row>
    <row r="160" ht="15.75" customHeight="1">
      <c r="H160" s="117"/>
      <c r="I160" s="117"/>
      <c r="J160" s="117"/>
      <c r="M160" s="70"/>
      <c r="N160" s="70"/>
      <c r="O160" s="70"/>
      <c r="P160" s="117"/>
      <c r="Q160" s="70"/>
      <c r="R160" s="117"/>
      <c r="S160" s="117"/>
      <c r="T160" s="117"/>
      <c r="U160" s="70"/>
      <c r="V160" s="70"/>
      <c r="W160" s="70"/>
      <c r="X160" s="117"/>
      <c r="Y160" s="70"/>
      <c r="Z160" s="117"/>
    </row>
    <row r="161" ht="15.75" customHeight="1">
      <c r="H161" s="117"/>
      <c r="I161" s="117"/>
      <c r="J161" s="117"/>
      <c r="M161" s="70"/>
      <c r="N161" s="70"/>
      <c r="O161" s="70"/>
      <c r="P161" s="117"/>
      <c r="Q161" s="70"/>
      <c r="R161" s="117"/>
      <c r="S161" s="117"/>
      <c r="T161" s="117"/>
      <c r="U161" s="70"/>
      <c r="V161" s="70"/>
      <c r="W161" s="70"/>
      <c r="X161" s="117"/>
      <c r="Y161" s="70"/>
      <c r="Z161" s="117"/>
    </row>
    <row r="162" ht="15.75" customHeight="1">
      <c r="H162" s="117"/>
      <c r="I162" s="117"/>
      <c r="J162" s="117"/>
      <c r="M162" s="70"/>
      <c r="N162" s="70"/>
      <c r="O162" s="70"/>
      <c r="P162" s="117"/>
      <c r="Q162" s="70"/>
      <c r="R162" s="117"/>
      <c r="S162" s="117"/>
      <c r="T162" s="117"/>
      <c r="U162" s="70"/>
      <c r="V162" s="70"/>
      <c r="W162" s="70"/>
      <c r="X162" s="117"/>
      <c r="Y162" s="70"/>
      <c r="Z162" s="117"/>
    </row>
    <row r="163" ht="15.75" customHeight="1">
      <c r="H163" s="117"/>
      <c r="I163" s="117"/>
      <c r="J163" s="117"/>
      <c r="M163" s="70"/>
      <c r="N163" s="70"/>
      <c r="O163" s="70"/>
      <c r="P163" s="117"/>
      <c r="Q163" s="70"/>
      <c r="R163" s="117"/>
      <c r="S163" s="117"/>
      <c r="T163" s="117"/>
      <c r="U163" s="70"/>
      <c r="V163" s="70"/>
      <c r="W163" s="70"/>
      <c r="X163" s="117"/>
      <c r="Y163" s="70"/>
      <c r="Z163" s="117"/>
    </row>
    <row r="164" ht="15.75" customHeight="1">
      <c r="H164" s="117"/>
      <c r="I164" s="117"/>
      <c r="J164" s="117"/>
      <c r="M164" s="70"/>
      <c r="N164" s="70"/>
      <c r="O164" s="70"/>
      <c r="P164" s="117"/>
      <c r="Q164" s="70"/>
      <c r="R164" s="117"/>
      <c r="S164" s="117"/>
      <c r="T164" s="117"/>
      <c r="U164" s="70"/>
      <c r="V164" s="70"/>
      <c r="W164" s="70"/>
      <c r="X164" s="117"/>
      <c r="Y164" s="70"/>
      <c r="Z164" s="117"/>
    </row>
    <row r="165" ht="15.75" customHeight="1">
      <c r="H165" s="117"/>
      <c r="I165" s="117"/>
      <c r="J165" s="117"/>
      <c r="M165" s="70"/>
      <c r="N165" s="70"/>
      <c r="O165" s="70"/>
      <c r="P165" s="117"/>
      <c r="Q165" s="70"/>
      <c r="R165" s="117"/>
      <c r="S165" s="117"/>
      <c r="T165" s="117"/>
      <c r="U165" s="70"/>
      <c r="V165" s="70"/>
      <c r="W165" s="70"/>
      <c r="X165" s="117"/>
      <c r="Y165" s="70"/>
      <c r="Z165" s="117"/>
    </row>
    <row r="166" ht="15.75" customHeight="1">
      <c r="H166" s="117"/>
      <c r="I166" s="117"/>
      <c r="J166" s="117"/>
      <c r="M166" s="70"/>
      <c r="N166" s="70"/>
      <c r="O166" s="70"/>
      <c r="P166" s="117"/>
      <c r="Q166" s="70"/>
      <c r="R166" s="117"/>
      <c r="S166" s="117"/>
      <c r="T166" s="117"/>
      <c r="U166" s="70"/>
      <c r="V166" s="70"/>
      <c r="W166" s="70"/>
      <c r="X166" s="117"/>
      <c r="Y166" s="70"/>
      <c r="Z166" s="117"/>
    </row>
    <row r="167" ht="15.75" customHeight="1">
      <c r="H167" s="117"/>
      <c r="I167" s="117"/>
      <c r="J167" s="117"/>
      <c r="M167" s="70"/>
      <c r="N167" s="70"/>
      <c r="O167" s="70"/>
      <c r="P167" s="117"/>
      <c r="Q167" s="70"/>
      <c r="R167" s="117"/>
      <c r="S167" s="117"/>
      <c r="T167" s="117"/>
      <c r="U167" s="70"/>
      <c r="V167" s="70"/>
      <c r="W167" s="70"/>
      <c r="X167" s="117"/>
      <c r="Y167" s="70"/>
      <c r="Z167" s="117"/>
    </row>
    <row r="168" ht="15.75" customHeight="1">
      <c r="H168" s="117"/>
      <c r="I168" s="117"/>
      <c r="J168" s="117"/>
      <c r="M168" s="70"/>
      <c r="N168" s="70"/>
      <c r="O168" s="70"/>
      <c r="P168" s="117"/>
      <c r="Q168" s="70"/>
      <c r="R168" s="117"/>
      <c r="S168" s="117"/>
      <c r="T168" s="117"/>
      <c r="U168" s="70"/>
      <c r="V168" s="70"/>
      <c r="W168" s="70"/>
      <c r="X168" s="117"/>
      <c r="Y168" s="70"/>
      <c r="Z168" s="117"/>
    </row>
    <row r="169" ht="15.75" customHeight="1">
      <c r="H169" s="117"/>
      <c r="I169" s="117"/>
      <c r="J169" s="117"/>
      <c r="M169" s="70"/>
      <c r="N169" s="70"/>
      <c r="O169" s="70"/>
      <c r="P169" s="117"/>
      <c r="Q169" s="70"/>
      <c r="R169" s="117"/>
      <c r="S169" s="117"/>
      <c r="T169" s="117"/>
      <c r="U169" s="70"/>
      <c r="V169" s="70"/>
      <c r="W169" s="70"/>
      <c r="X169" s="117"/>
      <c r="Y169" s="70"/>
      <c r="Z169" s="117"/>
    </row>
    <row r="170" ht="15.75" customHeight="1">
      <c r="H170" s="117"/>
      <c r="I170" s="117"/>
      <c r="J170" s="117"/>
      <c r="M170" s="70"/>
      <c r="N170" s="70"/>
      <c r="O170" s="70"/>
      <c r="P170" s="117"/>
      <c r="Q170" s="70"/>
      <c r="R170" s="117"/>
      <c r="S170" s="117"/>
      <c r="T170" s="117"/>
      <c r="U170" s="70"/>
      <c r="V170" s="70"/>
      <c r="W170" s="70"/>
      <c r="X170" s="117"/>
      <c r="Y170" s="70"/>
      <c r="Z170" s="117"/>
    </row>
    <row r="171" ht="15.75" customHeight="1">
      <c r="H171" s="117"/>
      <c r="I171" s="117"/>
      <c r="J171" s="117"/>
      <c r="M171" s="70"/>
      <c r="N171" s="70"/>
      <c r="O171" s="70"/>
      <c r="P171" s="117"/>
      <c r="Q171" s="70"/>
      <c r="R171" s="117"/>
      <c r="S171" s="117"/>
      <c r="T171" s="117"/>
      <c r="U171" s="70"/>
      <c r="V171" s="70"/>
      <c r="W171" s="70"/>
      <c r="X171" s="117"/>
      <c r="Y171" s="70"/>
      <c r="Z171" s="117"/>
    </row>
    <row r="172" ht="15.75" customHeight="1">
      <c r="H172" s="117"/>
      <c r="I172" s="117"/>
      <c r="J172" s="117"/>
      <c r="M172" s="70"/>
      <c r="N172" s="70"/>
      <c r="O172" s="70"/>
      <c r="P172" s="117"/>
      <c r="Q172" s="70"/>
      <c r="R172" s="117"/>
      <c r="S172" s="117"/>
      <c r="T172" s="117"/>
      <c r="U172" s="70"/>
      <c r="V172" s="70"/>
      <c r="W172" s="70"/>
      <c r="X172" s="117"/>
      <c r="Y172" s="70"/>
      <c r="Z172" s="117"/>
    </row>
    <row r="173" ht="15.75" customHeight="1">
      <c r="H173" s="117"/>
      <c r="I173" s="117"/>
      <c r="J173" s="117"/>
      <c r="M173" s="70"/>
      <c r="N173" s="70"/>
      <c r="O173" s="70"/>
      <c r="P173" s="117"/>
      <c r="Q173" s="70"/>
      <c r="R173" s="117"/>
      <c r="S173" s="117"/>
      <c r="T173" s="117"/>
      <c r="U173" s="70"/>
      <c r="V173" s="70"/>
      <c r="W173" s="70"/>
      <c r="X173" s="117"/>
      <c r="Y173" s="70"/>
      <c r="Z173" s="117"/>
    </row>
    <row r="174" ht="15.75" customHeight="1">
      <c r="H174" s="117"/>
      <c r="I174" s="117"/>
      <c r="J174" s="117"/>
      <c r="M174" s="70"/>
      <c r="N174" s="70"/>
      <c r="O174" s="70"/>
      <c r="P174" s="117"/>
      <c r="Q174" s="70"/>
      <c r="R174" s="117"/>
      <c r="S174" s="117"/>
      <c r="T174" s="117"/>
      <c r="U174" s="70"/>
      <c r="V174" s="70"/>
      <c r="W174" s="70"/>
      <c r="X174" s="117"/>
      <c r="Y174" s="70"/>
      <c r="Z174" s="117"/>
    </row>
    <row r="175" ht="15.75" customHeight="1">
      <c r="H175" s="117"/>
      <c r="I175" s="117"/>
      <c r="J175" s="117"/>
      <c r="M175" s="70"/>
      <c r="N175" s="70"/>
      <c r="O175" s="70"/>
      <c r="P175" s="117"/>
      <c r="Q175" s="70"/>
      <c r="R175" s="117"/>
      <c r="S175" s="117"/>
      <c r="T175" s="117"/>
      <c r="U175" s="70"/>
      <c r="V175" s="70"/>
      <c r="W175" s="70"/>
      <c r="X175" s="117"/>
      <c r="Y175" s="70"/>
      <c r="Z175" s="117"/>
    </row>
    <row r="176" ht="15.75" customHeight="1">
      <c r="H176" s="117"/>
      <c r="I176" s="117"/>
      <c r="J176" s="117"/>
      <c r="M176" s="70"/>
      <c r="N176" s="70"/>
      <c r="O176" s="70"/>
      <c r="P176" s="117"/>
      <c r="Q176" s="70"/>
      <c r="R176" s="117"/>
      <c r="S176" s="117"/>
      <c r="T176" s="117"/>
      <c r="U176" s="70"/>
      <c r="V176" s="70"/>
      <c r="W176" s="70"/>
      <c r="X176" s="117"/>
      <c r="Y176" s="70"/>
      <c r="Z176" s="117"/>
    </row>
    <row r="177" ht="15.75" customHeight="1">
      <c r="H177" s="117"/>
      <c r="I177" s="117"/>
      <c r="J177" s="117"/>
      <c r="M177" s="70"/>
      <c r="N177" s="70"/>
      <c r="O177" s="70"/>
      <c r="P177" s="117"/>
      <c r="Q177" s="70"/>
      <c r="R177" s="117"/>
      <c r="S177" s="117"/>
      <c r="T177" s="117"/>
      <c r="U177" s="70"/>
      <c r="V177" s="70"/>
      <c r="W177" s="70"/>
      <c r="X177" s="117"/>
      <c r="Y177" s="70"/>
      <c r="Z177" s="117"/>
    </row>
    <row r="178" ht="15.75" customHeight="1">
      <c r="H178" s="117"/>
      <c r="I178" s="117"/>
      <c r="J178" s="117"/>
      <c r="M178" s="70"/>
      <c r="N178" s="70"/>
      <c r="O178" s="70"/>
      <c r="P178" s="117"/>
      <c r="Q178" s="70"/>
      <c r="R178" s="117"/>
      <c r="S178" s="117"/>
      <c r="T178" s="117"/>
      <c r="U178" s="70"/>
      <c r="V178" s="70"/>
      <c r="W178" s="70"/>
      <c r="X178" s="117"/>
      <c r="Y178" s="70"/>
      <c r="Z178" s="117"/>
    </row>
    <row r="179" ht="15.75" customHeight="1">
      <c r="H179" s="117"/>
      <c r="I179" s="117"/>
      <c r="J179" s="117"/>
      <c r="M179" s="70"/>
      <c r="N179" s="70"/>
      <c r="O179" s="70"/>
      <c r="P179" s="117"/>
      <c r="Q179" s="70"/>
      <c r="R179" s="117"/>
      <c r="S179" s="117"/>
      <c r="T179" s="117"/>
      <c r="U179" s="70"/>
      <c r="V179" s="70"/>
      <c r="W179" s="70"/>
      <c r="X179" s="117"/>
      <c r="Y179" s="70"/>
      <c r="Z179" s="117"/>
    </row>
    <row r="180" ht="15.75" customHeight="1">
      <c r="H180" s="117"/>
      <c r="I180" s="117"/>
      <c r="J180" s="117"/>
      <c r="M180" s="70"/>
      <c r="N180" s="70"/>
      <c r="O180" s="70"/>
      <c r="P180" s="117"/>
      <c r="Q180" s="70"/>
      <c r="R180" s="117"/>
      <c r="S180" s="117"/>
      <c r="T180" s="117"/>
      <c r="U180" s="70"/>
      <c r="V180" s="70"/>
      <c r="W180" s="70"/>
      <c r="X180" s="117"/>
      <c r="Y180" s="70"/>
      <c r="Z180" s="117"/>
    </row>
    <row r="181" ht="15.75" customHeight="1">
      <c r="H181" s="117"/>
      <c r="I181" s="117"/>
      <c r="J181" s="117"/>
      <c r="M181" s="70"/>
      <c r="N181" s="70"/>
      <c r="O181" s="70"/>
      <c r="P181" s="117"/>
      <c r="Q181" s="70"/>
      <c r="R181" s="117"/>
      <c r="S181" s="117"/>
      <c r="T181" s="117"/>
      <c r="U181" s="70"/>
      <c r="V181" s="70"/>
      <c r="W181" s="70"/>
      <c r="X181" s="117"/>
      <c r="Y181" s="70"/>
      <c r="Z181" s="117"/>
    </row>
    <row r="182" ht="15.75" customHeight="1">
      <c r="H182" s="117"/>
      <c r="I182" s="117"/>
      <c r="J182" s="117"/>
      <c r="M182" s="70"/>
      <c r="N182" s="70"/>
      <c r="O182" s="70"/>
      <c r="P182" s="117"/>
      <c r="Q182" s="70"/>
      <c r="R182" s="117"/>
      <c r="S182" s="117"/>
      <c r="T182" s="117"/>
      <c r="U182" s="70"/>
      <c r="V182" s="70"/>
      <c r="W182" s="70"/>
      <c r="X182" s="117"/>
      <c r="Y182" s="70"/>
      <c r="Z182" s="117"/>
    </row>
    <row r="183" ht="15.75" customHeight="1">
      <c r="H183" s="117"/>
      <c r="I183" s="117"/>
      <c r="J183" s="117"/>
      <c r="M183" s="70"/>
      <c r="N183" s="70"/>
      <c r="O183" s="70"/>
      <c r="P183" s="117"/>
      <c r="Q183" s="70"/>
      <c r="R183" s="117"/>
      <c r="S183" s="117"/>
      <c r="T183" s="117"/>
      <c r="U183" s="70"/>
      <c r="V183" s="70"/>
      <c r="W183" s="70"/>
      <c r="X183" s="117"/>
      <c r="Y183" s="70"/>
      <c r="Z183" s="117"/>
    </row>
    <row r="184" ht="15.75" customHeight="1">
      <c r="H184" s="117"/>
      <c r="I184" s="117"/>
      <c r="J184" s="117"/>
      <c r="M184" s="70"/>
      <c r="N184" s="70"/>
      <c r="O184" s="70"/>
      <c r="P184" s="117"/>
      <c r="Q184" s="70"/>
      <c r="R184" s="117"/>
      <c r="S184" s="117"/>
      <c r="T184" s="117"/>
      <c r="U184" s="70"/>
      <c r="V184" s="70"/>
      <c r="W184" s="70"/>
      <c r="X184" s="117"/>
      <c r="Y184" s="70"/>
      <c r="Z184" s="117"/>
    </row>
    <row r="185" ht="15.75" customHeight="1">
      <c r="H185" s="117"/>
      <c r="I185" s="117"/>
      <c r="J185" s="117"/>
      <c r="M185" s="70"/>
      <c r="N185" s="70"/>
      <c r="O185" s="70"/>
      <c r="P185" s="117"/>
      <c r="Q185" s="70"/>
      <c r="R185" s="117"/>
      <c r="S185" s="117"/>
      <c r="T185" s="117"/>
      <c r="U185" s="70"/>
      <c r="V185" s="70"/>
      <c r="W185" s="70"/>
      <c r="X185" s="117"/>
      <c r="Y185" s="70"/>
      <c r="Z185" s="117"/>
    </row>
    <row r="186" ht="15.75" customHeight="1">
      <c r="H186" s="117"/>
      <c r="I186" s="117"/>
      <c r="J186" s="117"/>
      <c r="M186" s="70"/>
      <c r="N186" s="70"/>
      <c r="O186" s="70"/>
      <c r="P186" s="117"/>
      <c r="Q186" s="70"/>
      <c r="R186" s="117"/>
      <c r="S186" s="117"/>
      <c r="T186" s="117"/>
      <c r="U186" s="70"/>
      <c r="V186" s="70"/>
      <c r="W186" s="70"/>
      <c r="X186" s="117"/>
      <c r="Y186" s="70"/>
      <c r="Z186" s="117"/>
    </row>
    <row r="187" ht="15.75" customHeight="1">
      <c r="H187" s="117"/>
      <c r="I187" s="117"/>
      <c r="J187" s="117"/>
      <c r="M187" s="70"/>
      <c r="N187" s="70"/>
      <c r="O187" s="70"/>
      <c r="P187" s="117"/>
      <c r="Q187" s="70"/>
      <c r="R187" s="117"/>
      <c r="S187" s="117"/>
      <c r="T187" s="117"/>
      <c r="U187" s="70"/>
      <c r="V187" s="70"/>
      <c r="W187" s="70"/>
      <c r="X187" s="117"/>
      <c r="Y187" s="70"/>
      <c r="Z187" s="117"/>
    </row>
    <row r="188" ht="15.75" customHeight="1">
      <c r="H188" s="117"/>
      <c r="I188" s="117"/>
      <c r="J188" s="117"/>
      <c r="M188" s="70"/>
      <c r="N188" s="70"/>
      <c r="O188" s="70"/>
      <c r="P188" s="117"/>
      <c r="Q188" s="70"/>
      <c r="R188" s="117"/>
      <c r="S188" s="117"/>
      <c r="T188" s="117"/>
      <c r="U188" s="70"/>
      <c r="V188" s="70"/>
      <c r="W188" s="70"/>
      <c r="X188" s="117"/>
      <c r="Y188" s="70"/>
      <c r="Z188" s="117"/>
    </row>
    <row r="189" ht="15.75" customHeight="1">
      <c r="H189" s="117"/>
      <c r="I189" s="117"/>
      <c r="J189" s="117"/>
      <c r="M189" s="70"/>
      <c r="N189" s="70"/>
      <c r="O189" s="70"/>
      <c r="P189" s="117"/>
      <c r="Q189" s="70"/>
      <c r="R189" s="117"/>
      <c r="S189" s="117"/>
      <c r="T189" s="117"/>
      <c r="U189" s="70"/>
      <c r="V189" s="70"/>
      <c r="W189" s="70"/>
      <c r="X189" s="117"/>
      <c r="Y189" s="70"/>
      <c r="Z189" s="117"/>
    </row>
    <row r="190" ht="15.75" customHeight="1">
      <c r="H190" s="117"/>
      <c r="I190" s="117"/>
      <c r="J190" s="117"/>
      <c r="M190" s="70"/>
      <c r="N190" s="70"/>
      <c r="O190" s="70"/>
      <c r="P190" s="117"/>
      <c r="Q190" s="70"/>
      <c r="R190" s="117"/>
      <c r="S190" s="117"/>
      <c r="T190" s="117"/>
      <c r="U190" s="70"/>
      <c r="V190" s="70"/>
      <c r="W190" s="70"/>
      <c r="X190" s="117"/>
      <c r="Y190" s="70"/>
      <c r="Z190" s="117"/>
    </row>
    <row r="191" ht="15.75" customHeight="1">
      <c r="H191" s="117"/>
      <c r="I191" s="117"/>
      <c r="J191" s="117"/>
      <c r="M191" s="70"/>
      <c r="N191" s="70"/>
      <c r="O191" s="70"/>
      <c r="P191" s="117"/>
      <c r="Q191" s="70"/>
      <c r="R191" s="117"/>
      <c r="S191" s="117"/>
      <c r="T191" s="117"/>
      <c r="U191" s="70"/>
      <c r="V191" s="70"/>
      <c r="W191" s="70"/>
      <c r="X191" s="117"/>
      <c r="Y191" s="70"/>
      <c r="Z191" s="117"/>
    </row>
    <row r="192" ht="15.75" customHeight="1">
      <c r="H192" s="117"/>
      <c r="I192" s="117"/>
      <c r="J192" s="117"/>
      <c r="M192" s="70"/>
      <c r="N192" s="70"/>
      <c r="O192" s="70"/>
      <c r="P192" s="117"/>
      <c r="Q192" s="70"/>
      <c r="R192" s="117"/>
      <c r="S192" s="117"/>
      <c r="T192" s="117"/>
      <c r="U192" s="70"/>
      <c r="V192" s="70"/>
      <c r="W192" s="70"/>
      <c r="X192" s="117"/>
      <c r="Y192" s="70"/>
      <c r="Z192" s="117"/>
    </row>
    <row r="193" ht="15.75" customHeight="1">
      <c r="H193" s="117"/>
      <c r="I193" s="117"/>
      <c r="J193" s="117"/>
      <c r="M193" s="70"/>
      <c r="N193" s="70"/>
      <c r="O193" s="70"/>
      <c r="P193" s="117"/>
      <c r="Q193" s="70"/>
      <c r="R193" s="117"/>
      <c r="S193" s="117"/>
      <c r="T193" s="117"/>
      <c r="U193" s="70"/>
      <c r="V193" s="70"/>
      <c r="W193" s="70"/>
      <c r="X193" s="117"/>
      <c r="Y193" s="70"/>
      <c r="Z193" s="117"/>
    </row>
    <row r="194" ht="15.75" customHeight="1">
      <c r="H194" s="117"/>
      <c r="I194" s="117"/>
      <c r="J194" s="117"/>
      <c r="M194" s="70"/>
      <c r="N194" s="70"/>
      <c r="O194" s="70"/>
      <c r="P194" s="117"/>
      <c r="Q194" s="70"/>
      <c r="R194" s="117"/>
      <c r="S194" s="117"/>
      <c r="T194" s="117"/>
      <c r="U194" s="70"/>
      <c r="V194" s="70"/>
      <c r="W194" s="70"/>
      <c r="X194" s="117"/>
      <c r="Y194" s="70"/>
      <c r="Z194" s="117"/>
    </row>
    <row r="195" ht="15.75" customHeight="1">
      <c r="H195" s="117"/>
      <c r="I195" s="117"/>
      <c r="J195" s="117"/>
      <c r="M195" s="70"/>
      <c r="N195" s="70"/>
      <c r="O195" s="70"/>
      <c r="P195" s="117"/>
      <c r="Q195" s="70"/>
      <c r="R195" s="117"/>
      <c r="S195" s="117"/>
      <c r="T195" s="117"/>
      <c r="U195" s="70"/>
      <c r="V195" s="70"/>
      <c r="W195" s="70"/>
      <c r="X195" s="117"/>
      <c r="Y195" s="70"/>
      <c r="Z195" s="117"/>
    </row>
    <row r="196" ht="15.75" customHeight="1">
      <c r="H196" s="117"/>
      <c r="I196" s="117"/>
      <c r="J196" s="117"/>
      <c r="M196" s="70"/>
      <c r="N196" s="70"/>
      <c r="O196" s="70"/>
      <c r="P196" s="117"/>
      <c r="Q196" s="70"/>
      <c r="R196" s="117"/>
      <c r="S196" s="117"/>
      <c r="T196" s="117"/>
      <c r="U196" s="70"/>
      <c r="V196" s="70"/>
      <c r="W196" s="70"/>
      <c r="X196" s="117"/>
      <c r="Y196" s="70"/>
      <c r="Z196" s="117"/>
    </row>
    <row r="197" ht="15.75" customHeight="1">
      <c r="H197" s="117"/>
      <c r="I197" s="117"/>
      <c r="J197" s="117"/>
      <c r="M197" s="70"/>
      <c r="N197" s="70"/>
      <c r="O197" s="70"/>
      <c r="P197" s="117"/>
      <c r="Q197" s="70"/>
      <c r="R197" s="117"/>
      <c r="S197" s="117"/>
      <c r="T197" s="117"/>
      <c r="U197" s="70"/>
      <c r="V197" s="70"/>
      <c r="W197" s="70"/>
      <c r="X197" s="117"/>
      <c r="Y197" s="70"/>
      <c r="Z197" s="117"/>
    </row>
    <row r="198" ht="15.75" customHeight="1">
      <c r="H198" s="117"/>
      <c r="I198" s="117"/>
      <c r="J198" s="117"/>
      <c r="M198" s="70"/>
      <c r="N198" s="70"/>
      <c r="O198" s="70"/>
      <c r="P198" s="117"/>
      <c r="Q198" s="70"/>
      <c r="R198" s="117"/>
      <c r="S198" s="117"/>
      <c r="T198" s="117"/>
      <c r="U198" s="70"/>
      <c r="V198" s="70"/>
      <c r="W198" s="70"/>
      <c r="X198" s="117"/>
      <c r="Y198" s="70"/>
      <c r="Z198" s="117"/>
    </row>
    <row r="199" ht="15.75" customHeight="1">
      <c r="H199" s="117"/>
      <c r="I199" s="117"/>
      <c r="J199" s="117"/>
      <c r="M199" s="70"/>
      <c r="N199" s="70"/>
      <c r="O199" s="70"/>
      <c r="P199" s="117"/>
      <c r="Q199" s="70"/>
      <c r="R199" s="117"/>
      <c r="S199" s="117"/>
      <c r="T199" s="117"/>
      <c r="U199" s="70"/>
      <c r="V199" s="70"/>
      <c r="W199" s="70"/>
      <c r="X199" s="117"/>
      <c r="Y199" s="70"/>
      <c r="Z199" s="117"/>
    </row>
    <row r="200" ht="15.75" customHeight="1">
      <c r="H200" s="117"/>
      <c r="I200" s="117"/>
      <c r="J200" s="117"/>
      <c r="M200" s="70"/>
      <c r="N200" s="70"/>
      <c r="O200" s="70"/>
      <c r="P200" s="117"/>
      <c r="Q200" s="70"/>
      <c r="R200" s="117"/>
      <c r="S200" s="117"/>
      <c r="T200" s="117"/>
      <c r="U200" s="70"/>
      <c r="V200" s="70"/>
      <c r="W200" s="70"/>
      <c r="X200" s="117"/>
      <c r="Y200" s="70"/>
      <c r="Z200" s="117"/>
    </row>
    <row r="201" ht="15.75" customHeight="1">
      <c r="H201" s="117"/>
      <c r="I201" s="117"/>
      <c r="J201" s="117"/>
      <c r="M201" s="70"/>
      <c r="N201" s="70"/>
      <c r="O201" s="70"/>
      <c r="P201" s="117"/>
      <c r="Q201" s="70"/>
      <c r="R201" s="117"/>
      <c r="S201" s="117"/>
      <c r="T201" s="117"/>
      <c r="U201" s="70"/>
      <c r="V201" s="70"/>
      <c r="W201" s="70"/>
      <c r="X201" s="117"/>
      <c r="Y201" s="70"/>
      <c r="Z201" s="117"/>
    </row>
    <row r="202" ht="15.75" customHeight="1">
      <c r="H202" s="117"/>
      <c r="I202" s="117"/>
      <c r="J202" s="117"/>
      <c r="M202" s="70"/>
      <c r="N202" s="70"/>
      <c r="O202" s="70"/>
      <c r="P202" s="117"/>
      <c r="Q202" s="70"/>
      <c r="R202" s="117"/>
      <c r="S202" s="117"/>
      <c r="T202" s="117"/>
      <c r="U202" s="70"/>
      <c r="V202" s="70"/>
      <c r="W202" s="70"/>
      <c r="X202" s="117"/>
      <c r="Y202" s="70"/>
      <c r="Z202" s="117"/>
    </row>
    <row r="203" ht="15.75" customHeight="1">
      <c r="H203" s="117"/>
      <c r="I203" s="117"/>
      <c r="J203" s="117"/>
      <c r="M203" s="70"/>
      <c r="N203" s="70"/>
      <c r="O203" s="70"/>
      <c r="P203" s="117"/>
      <c r="Q203" s="70"/>
      <c r="R203" s="117"/>
      <c r="S203" s="117"/>
      <c r="T203" s="117"/>
      <c r="U203" s="70"/>
      <c r="V203" s="70"/>
      <c r="W203" s="70"/>
      <c r="X203" s="117"/>
      <c r="Y203" s="70"/>
      <c r="Z203" s="117"/>
    </row>
    <row r="204" ht="15.75" customHeight="1">
      <c r="H204" s="117"/>
      <c r="I204" s="117"/>
      <c r="J204" s="117"/>
      <c r="M204" s="70"/>
      <c r="N204" s="70"/>
      <c r="O204" s="70"/>
      <c r="P204" s="117"/>
      <c r="Q204" s="70"/>
      <c r="R204" s="117"/>
      <c r="S204" s="117"/>
      <c r="T204" s="117"/>
      <c r="U204" s="70"/>
      <c r="V204" s="70"/>
      <c r="W204" s="70"/>
      <c r="X204" s="117"/>
      <c r="Y204" s="70"/>
      <c r="Z204" s="117"/>
    </row>
    <row r="205" ht="15.75" customHeight="1">
      <c r="H205" s="117"/>
      <c r="I205" s="117"/>
      <c r="J205" s="117"/>
      <c r="M205" s="70"/>
      <c r="N205" s="70"/>
      <c r="O205" s="70"/>
      <c r="P205" s="117"/>
      <c r="Q205" s="70"/>
      <c r="R205" s="117"/>
      <c r="S205" s="117"/>
      <c r="T205" s="117"/>
      <c r="U205" s="70"/>
      <c r="V205" s="70"/>
      <c r="W205" s="70"/>
      <c r="X205" s="117"/>
      <c r="Y205" s="70"/>
      <c r="Z205" s="117"/>
    </row>
    <row r="206" ht="15.75" customHeight="1">
      <c r="H206" s="117"/>
      <c r="I206" s="117"/>
      <c r="J206" s="117"/>
      <c r="M206" s="70"/>
      <c r="N206" s="70"/>
      <c r="O206" s="70"/>
      <c r="P206" s="117"/>
      <c r="Q206" s="70"/>
      <c r="R206" s="117"/>
      <c r="S206" s="117"/>
      <c r="T206" s="117"/>
      <c r="U206" s="70"/>
      <c r="V206" s="70"/>
      <c r="W206" s="70"/>
      <c r="X206" s="117"/>
      <c r="Y206" s="70"/>
      <c r="Z206" s="117"/>
    </row>
    <row r="207" ht="15.75" customHeight="1">
      <c r="H207" s="117"/>
      <c r="I207" s="117"/>
      <c r="J207" s="117"/>
      <c r="M207" s="70"/>
      <c r="N207" s="70"/>
      <c r="O207" s="70"/>
      <c r="P207" s="117"/>
      <c r="Q207" s="70"/>
      <c r="R207" s="117"/>
      <c r="S207" s="117"/>
      <c r="T207" s="117"/>
      <c r="U207" s="70"/>
      <c r="V207" s="70"/>
      <c r="W207" s="70"/>
      <c r="X207" s="117"/>
      <c r="Y207" s="70"/>
      <c r="Z207" s="117"/>
    </row>
    <row r="208" ht="15.75" customHeight="1">
      <c r="H208" s="117"/>
      <c r="I208" s="117"/>
      <c r="J208" s="117"/>
      <c r="M208" s="70"/>
      <c r="N208" s="70"/>
      <c r="O208" s="70"/>
      <c r="P208" s="117"/>
      <c r="Q208" s="70"/>
      <c r="R208" s="117"/>
      <c r="S208" s="117"/>
      <c r="T208" s="117"/>
      <c r="U208" s="70"/>
      <c r="V208" s="70"/>
      <c r="W208" s="70"/>
      <c r="X208" s="117"/>
      <c r="Y208" s="70"/>
      <c r="Z208" s="117"/>
    </row>
    <row r="209" ht="15.75" customHeight="1">
      <c r="H209" s="117"/>
      <c r="I209" s="117"/>
      <c r="J209" s="117"/>
      <c r="M209" s="70"/>
      <c r="N209" s="70"/>
      <c r="O209" s="70"/>
      <c r="P209" s="117"/>
      <c r="Q209" s="70"/>
      <c r="R209" s="117"/>
      <c r="S209" s="117"/>
      <c r="T209" s="117"/>
      <c r="U209" s="70"/>
      <c r="V209" s="70"/>
      <c r="W209" s="70"/>
      <c r="X209" s="117"/>
      <c r="Y209" s="70"/>
      <c r="Z209" s="117"/>
    </row>
    <row r="210" ht="15.75" customHeight="1">
      <c r="H210" s="117"/>
      <c r="I210" s="117"/>
      <c r="J210" s="117"/>
      <c r="M210" s="70"/>
      <c r="N210" s="70"/>
      <c r="O210" s="70"/>
      <c r="P210" s="117"/>
      <c r="Q210" s="70"/>
      <c r="R210" s="117"/>
      <c r="S210" s="117"/>
      <c r="T210" s="117"/>
      <c r="U210" s="70"/>
      <c r="V210" s="70"/>
      <c r="W210" s="70"/>
      <c r="X210" s="117"/>
      <c r="Y210" s="70"/>
      <c r="Z210" s="117"/>
    </row>
    <row r="211" ht="15.75" customHeight="1">
      <c r="H211" s="117"/>
      <c r="I211" s="117"/>
      <c r="J211" s="117"/>
      <c r="M211" s="70"/>
      <c r="N211" s="70"/>
      <c r="O211" s="70"/>
      <c r="P211" s="117"/>
      <c r="Q211" s="70"/>
      <c r="R211" s="117"/>
      <c r="S211" s="117"/>
      <c r="T211" s="117"/>
      <c r="U211" s="70"/>
      <c r="V211" s="70"/>
      <c r="W211" s="70"/>
      <c r="X211" s="117"/>
      <c r="Y211" s="70"/>
      <c r="Z211" s="117"/>
    </row>
    <row r="212" ht="15.75" customHeight="1">
      <c r="H212" s="117"/>
      <c r="I212" s="117"/>
      <c r="J212" s="117"/>
      <c r="M212" s="70"/>
      <c r="N212" s="70"/>
      <c r="O212" s="70"/>
      <c r="P212" s="117"/>
      <c r="Q212" s="70"/>
      <c r="R212" s="117"/>
      <c r="S212" s="117"/>
      <c r="T212" s="117"/>
      <c r="U212" s="70"/>
      <c r="V212" s="70"/>
      <c r="W212" s="70"/>
      <c r="X212" s="117"/>
      <c r="Y212" s="70"/>
      <c r="Z212" s="117"/>
    </row>
    <row r="213" ht="15.75" customHeight="1">
      <c r="H213" s="117"/>
      <c r="I213" s="117"/>
      <c r="J213" s="117"/>
      <c r="M213" s="70"/>
      <c r="N213" s="70"/>
      <c r="O213" s="70"/>
      <c r="P213" s="117"/>
      <c r="Q213" s="70"/>
      <c r="R213" s="117"/>
      <c r="S213" s="117"/>
      <c r="T213" s="117"/>
      <c r="U213" s="70"/>
      <c r="V213" s="70"/>
      <c r="W213" s="70"/>
      <c r="X213" s="117"/>
      <c r="Y213" s="70"/>
      <c r="Z213" s="117"/>
    </row>
    <row r="214" ht="15.75" customHeight="1">
      <c r="H214" s="117"/>
      <c r="I214" s="117"/>
      <c r="J214" s="117"/>
      <c r="M214" s="70"/>
      <c r="N214" s="70"/>
      <c r="O214" s="70"/>
      <c r="P214" s="117"/>
      <c r="Q214" s="70"/>
      <c r="R214" s="117"/>
      <c r="S214" s="117"/>
      <c r="T214" s="117"/>
      <c r="U214" s="70"/>
      <c r="V214" s="70"/>
      <c r="W214" s="70"/>
      <c r="X214" s="117"/>
      <c r="Y214" s="70"/>
      <c r="Z214" s="117"/>
    </row>
    <row r="215" ht="15.75" customHeight="1">
      <c r="H215" s="117"/>
      <c r="I215" s="117"/>
      <c r="J215" s="117"/>
      <c r="M215" s="70"/>
      <c r="N215" s="70"/>
      <c r="O215" s="70"/>
      <c r="P215" s="117"/>
      <c r="Q215" s="70"/>
      <c r="R215" s="117"/>
      <c r="S215" s="117"/>
      <c r="T215" s="117"/>
      <c r="U215" s="70"/>
      <c r="V215" s="70"/>
      <c r="W215" s="70"/>
      <c r="X215" s="117"/>
      <c r="Y215" s="70"/>
      <c r="Z215" s="117"/>
    </row>
    <row r="216" ht="15.75" customHeight="1">
      <c r="H216" s="117"/>
      <c r="I216" s="117"/>
      <c r="J216" s="117"/>
      <c r="M216" s="70"/>
      <c r="N216" s="70"/>
      <c r="O216" s="70"/>
      <c r="P216" s="117"/>
      <c r="Q216" s="70"/>
      <c r="R216" s="117"/>
      <c r="S216" s="117"/>
      <c r="T216" s="117"/>
      <c r="U216" s="70"/>
      <c r="V216" s="70"/>
      <c r="W216" s="70"/>
      <c r="X216" s="117"/>
      <c r="Y216" s="70"/>
      <c r="Z216" s="117"/>
    </row>
    <row r="217" ht="15.75" customHeight="1">
      <c r="H217" s="117"/>
      <c r="I217" s="117"/>
      <c r="J217" s="117"/>
      <c r="M217" s="70"/>
      <c r="N217" s="70"/>
      <c r="O217" s="70"/>
      <c r="P217" s="117"/>
      <c r="Q217" s="70"/>
      <c r="R217" s="117"/>
      <c r="S217" s="117"/>
      <c r="T217" s="117"/>
      <c r="U217" s="70"/>
      <c r="V217" s="70"/>
      <c r="W217" s="70"/>
      <c r="X217" s="117"/>
      <c r="Y217" s="70"/>
      <c r="Z217" s="117"/>
    </row>
    <row r="218" ht="15.75" customHeight="1">
      <c r="H218" s="117"/>
      <c r="I218" s="117"/>
      <c r="J218" s="117"/>
      <c r="M218" s="70"/>
      <c r="N218" s="70"/>
      <c r="O218" s="70"/>
      <c r="P218" s="117"/>
      <c r="Q218" s="70"/>
      <c r="R218" s="117"/>
      <c r="S218" s="117"/>
      <c r="T218" s="117"/>
      <c r="U218" s="70"/>
      <c r="V218" s="70"/>
      <c r="W218" s="70"/>
      <c r="X218" s="117"/>
      <c r="Y218" s="70"/>
      <c r="Z218" s="117"/>
    </row>
    <row r="219" ht="15.75" customHeight="1">
      <c r="H219" s="117"/>
      <c r="I219" s="117"/>
      <c r="J219" s="117"/>
      <c r="M219" s="70"/>
      <c r="N219" s="70"/>
      <c r="O219" s="70"/>
      <c r="P219" s="117"/>
      <c r="Q219" s="70"/>
      <c r="R219" s="117"/>
      <c r="S219" s="117"/>
      <c r="T219" s="117"/>
      <c r="U219" s="70"/>
      <c r="V219" s="70"/>
      <c r="W219" s="70"/>
      <c r="X219" s="117"/>
      <c r="Y219" s="70"/>
      <c r="Z219" s="117"/>
    </row>
    <row r="220" ht="15.75" customHeight="1">
      <c r="H220" s="117"/>
      <c r="I220" s="117"/>
      <c r="J220" s="117"/>
      <c r="M220" s="70"/>
      <c r="N220" s="70"/>
      <c r="O220" s="70"/>
      <c r="P220" s="117"/>
      <c r="Q220" s="70"/>
      <c r="R220" s="117"/>
      <c r="S220" s="117"/>
      <c r="T220" s="117"/>
      <c r="U220" s="70"/>
      <c r="V220" s="70"/>
      <c r="W220" s="70"/>
      <c r="X220" s="117"/>
      <c r="Y220" s="70"/>
      <c r="Z220" s="117"/>
    </row>
    <row r="221" ht="15.75" customHeight="1">
      <c r="H221" s="117"/>
      <c r="I221" s="117"/>
      <c r="J221" s="117"/>
      <c r="M221" s="70"/>
      <c r="N221" s="70"/>
      <c r="O221" s="70"/>
      <c r="P221" s="117"/>
      <c r="Q221" s="70"/>
      <c r="R221" s="117"/>
      <c r="S221" s="117"/>
      <c r="T221" s="117"/>
      <c r="U221" s="70"/>
      <c r="V221" s="70"/>
      <c r="W221" s="70"/>
      <c r="X221" s="117"/>
      <c r="Y221" s="70"/>
      <c r="Z221" s="117"/>
    </row>
    <row r="222" ht="15.75" customHeight="1">
      <c r="H222" s="117"/>
      <c r="I222" s="117"/>
      <c r="J222" s="117"/>
      <c r="M222" s="70"/>
      <c r="N222" s="70"/>
      <c r="O222" s="70"/>
      <c r="P222" s="117"/>
      <c r="Q222" s="70"/>
      <c r="R222" s="117"/>
      <c r="S222" s="117"/>
      <c r="T222" s="117"/>
      <c r="U222" s="70"/>
      <c r="V222" s="70"/>
      <c r="W222" s="70"/>
      <c r="X222" s="117"/>
      <c r="Y222" s="70"/>
      <c r="Z222" s="117"/>
    </row>
    <row r="223" ht="15.75" customHeight="1">
      <c r="H223" s="117"/>
      <c r="I223" s="117"/>
      <c r="J223" s="117"/>
      <c r="M223" s="70"/>
      <c r="N223" s="70"/>
      <c r="O223" s="70"/>
      <c r="P223" s="117"/>
      <c r="Q223" s="70"/>
      <c r="R223" s="117"/>
      <c r="S223" s="117"/>
      <c r="T223" s="117"/>
      <c r="U223" s="70"/>
      <c r="V223" s="70"/>
      <c r="W223" s="70"/>
      <c r="X223" s="117"/>
      <c r="Y223" s="70"/>
      <c r="Z223" s="117"/>
    </row>
    <row r="224" ht="15.75" customHeight="1">
      <c r="H224" s="117"/>
      <c r="I224" s="117"/>
      <c r="J224" s="117"/>
      <c r="M224" s="70"/>
      <c r="N224" s="70"/>
      <c r="O224" s="70"/>
      <c r="P224" s="117"/>
      <c r="Q224" s="70"/>
      <c r="R224" s="117"/>
      <c r="S224" s="117"/>
      <c r="T224" s="117"/>
      <c r="U224" s="70"/>
      <c r="V224" s="70"/>
      <c r="W224" s="70"/>
      <c r="X224" s="117"/>
      <c r="Y224" s="70"/>
      <c r="Z224" s="117"/>
    </row>
    <row r="225" ht="15.75" customHeight="1">
      <c r="H225" s="117"/>
      <c r="I225" s="117"/>
      <c r="J225" s="117"/>
      <c r="M225" s="70"/>
      <c r="N225" s="70"/>
      <c r="O225" s="70"/>
      <c r="P225" s="117"/>
      <c r="Q225" s="70"/>
      <c r="R225" s="117"/>
      <c r="S225" s="117"/>
      <c r="T225" s="117"/>
      <c r="U225" s="70"/>
      <c r="V225" s="70"/>
      <c r="W225" s="70"/>
      <c r="X225" s="117"/>
      <c r="Y225" s="70"/>
      <c r="Z225" s="117"/>
    </row>
    <row r="226" ht="15.75" customHeight="1">
      <c r="H226" s="117"/>
      <c r="I226" s="117"/>
      <c r="J226" s="117"/>
      <c r="M226" s="70"/>
      <c r="N226" s="70"/>
      <c r="O226" s="70"/>
      <c r="P226" s="117"/>
      <c r="Q226" s="70"/>
      <c r="R226" s="117"/>
      <c r="S226" s="117"/>
      <c r="T226" s="117"/>
      <c r="U226" s="70"/>
      <c r="V226" s="70"/>
      <c r="W226" s="70"/>
      <c r="X226" s="117"/>
      <c r="Y226" s="70"/>
      <c r="Z226" s="117"/>
    </row>
    <row r="227" ht="15.75" customHeight="1">
      <c r="H227" s="117"/>
      <c r="I227" s="117"/>
      <c r="J227" s="117"/>
      <c r="M227" s="70"/>
      <c r="N227" s="70"/>
      <c r="O227" s="70"/>
      <c r="P227" s="117"/>
      <c r="Q227" s="70"/>
      <c r="R227" s="117"/>
      <c r="S227" s="117"/>
      <c r="T227" s="117"/>
      <c r="U227" s="70"/>
      <c r="V227" s="70"/>
      <c r="W227" s="70"/>
      <c r="X227" s="117"/>
      <c r="Y227" s="70"/>
      <c r="Z227" s="117"/>
    </row>
    <row r="228" ht="15.75" customHeight="1">
      <c r="H228" s="117"/>
      <c r="I228" s="117"/>
      <c r="J228" s="117"/>
      <c r="M228" s="70"/>
      <c r="N228" s="70"/>
      <c r="O228" s="70"/>
      <c r="P228" s="117"/>
      <c r="Q228" s="70"/>
      <c r="R228" s="117"/>
      <c r="S228" s="117"/>
      <c r="T228" s="117"/>
      <c r="U228" s="70"/>
      <c r="V228" s="70"/>
      <c r="W228" s="70"/>
      <c r="X228" s="117"/>
      <c r="Y228" s="70"/>
      <c r="Z228" s="117"/>
    </row>
    <row r="229" ht="15.75" customHeight="1">
      <c r="H229" s="117"/>
      <c r="I229" s="117"/>
      <c r="J229" s="117"/>
      <c r="M229" s="70"/>
      <c r="N229" s="70"/>
      <c r="O229" s="70"/>
      <c r="P229" s="117"/>
      <c r="Q229" s="70"/>
      <c r="R229" s="117"/>
      <c r="S229" s="117"/>
      <c r="T229" s="117"/>
      <c r="U229" s="70"/>
      <c r="V229" s="70"/>
      <c r="W229" s="70"/>
      <c r="X229" s="117"/>
      <c r="Y229" s="70"/>
      <c r="Z229" s="117"/>
    </row>
    <row r="230" ht="15.75" customHeight="1">
      <c r="H230" s="117"/>
      <c r="I230" s="117"/>
      <c r="J230" s="117"/>
      <c r="M230" s="70"/>
      <c r="N230" s="70"/>
      <c r="O230" s="70"/>
      <c r="P230" s="117"/>
      <c r="Q230" s="70"/>
      <c r="R230" s="117"/>
      <c r="S230" s="117"/>
      <c r="T230" s="117"/>
      <c r="U230" s="70"/>
      <c r="V230" s="70"/>
      <c r="W230" s="70"/>
      <c r="X230" s="117"/>
      <c r="Y230" s="70"/>
      <c r="Z230" s="117"/>
    </row>
    <row r="231" ht="15.75" customHeight="1">
      <c r="H231" s="117"/>
      <c r="I231" s="117"/>
      <c r="J231" s="117"/>
      <c r="M231" s="70"/>
      <c r="N231" s="70"/>
      <c r="O231" s="70"/>
      <c r="P231" s="117"/>
      <c r="Q231" s="70"/>
      <c r="R231" s="117"/>
      <c r="S231" s="117"/>
      <c r="T231" s="117"/>
      <c r="U231" s="70"/>
      <c r="V231" s="70"/>
      <c r="W231" s="70"/>
      <c r="X231" s="117"/>
      <c r="Y231" s="70"/>
      <c r="Z231" s="117"/>
    </row>
    <row r="232" ht="15.75" customHeight="1">
      <c r="H232" s="117"/>
      <c r="I232" s="117"/>
      <c r="J232" s="117"/>
      <c r="M232" s="70"/>
      <c r="N232" s="70"/>
      <c r="O232" s="70"/>
      <c r="P232" s="117"/>
      <c r="Q232" s="70"/>
      <c r="R232" s="117"/>
      <c r="S232" s="117"/>
      <c r="T232" s="117"/>
      <c r="U232" s="70"/>
      <c r="V232" s="70"/>
      <c r="W232" s="70"/>
      <c r="X232" s="117"/>
      <c r="Y232" s="70"/>
      <c r="Z232" s="117"/>
    </row>
    <row r="233" ht="15.75" customHeight="1">
      <c r="H233" s="117"/>
      <c r="I233" s="117"/>
      <c r="J233" s="117"/>
      <c r="M233" s="70"/>
      <c r="N233" s="70"/>
      <c r="O233" s="70"/>
      <c r="P233" s="117"/>
      <c r="Q233" s="70"/>
      <c r="R233" s="117"/>
      <c r="S233" s="117"/>
      <c r="T233" s="117"/>
      <c r="U233" s="70"/>
      <c r="V233" s="70"/>
      <c r="W233" s="70"/>
      <c r="X233" s="117"/>
      <c r="Y233" s="70"/>
      <c r="Z233" s="117"/>
    </row>
    <row r="234" ht="15.75" customHeight="1">
      <c r="H234" s="117"/>
      <c r="I234" s="117"/>
      <c r="J234" s="117"/>
      <c r="M234" s="70"/>
      <c r="N234" s="70"/>
      <c r="O234" s="70"/>
      <c r="P234" s="117"/>
      <c r="Q234" s="70"/>
      <c r="R234" s="117"/>
      <c r="S234" s="117"/>
      <c r="T234" s="117"/>
      <c r="U234" s="70"/>
      <c r="V234" s="70"/>
      <c r="W234" s="70"/>
      <c r="X234" s="117"/>
      <c r="Y234" s="70"/>
      <c r="Z234" s="117"/>
    </row>
    <row r="235" ht="15.75" customHeight="1">
      <c r="H235" s="117"/>
      <c r="I235" s="117"/>
      <c r="J235" s="117"/>
      <c r="M235" s="70"/>
      <c r="N235" s="70"/>
      <c r="O235" s="70"/>
      <c r="P235" s="117"/>
      <c r="Q235" s="70"/>
      <c r="R235" s="117"/>
      <c r="S235" s="117"/>
      <c r="T235" s="117"/>
      <c r="U235" s="70"/>
      <c r="V235" s="70"/>
      <c r="W235" s="70"/>
      <c r="X235" s="117"/>
      <c r="Y235" s="70"/>
      <c r="Z235" s="117"/>
    </row>
    <row r="236" ht="15.75" customHeight="1">
      <c r="H236" s="117"/>
      <c r="I236" s="117"/>
      <c r="J236" s="117"/>
      <c r="M236" s="70"/>
      <c r="N236" s="70"/>
      <c r="O236" s="70"/>
      <c r="P236" s="117"/>
      <c r="Q236" s="70"/>
      <c r="R236" s="117"/>
      <c r="S236" s="117"/>
      <c r="T236" s="117"/>
      <c r="U236" s="70"/>
      <c r="V236" s="70"/>
      <c r="W236" s="70"/>
      <c r="X236" s="117"/>
      <c r="Y236" s="70"/>
      <c r="Z236" s="117"/>
    </row>
    <row r="237" ht="15.75" customHeight="1">
      <c r="H237" s="117"/>
      <c r="I237" s="117"/>
      <c r="J237" s="117"/>
      <c r="M237" s="70"/>
      <c r="N237" s="70"/>
      <c r="O237" s="70"/>
      <c r="P237" s="117"/>
      <c r="Q237" s="70"/>
      <c r="R237" s="117"/>
      <c r="S237" s="117"/>
      <c r="T237" s="117"/>
      <c r="U237" s="70"/>
      <c r="V237" s="70"/>
      <c r="W237" s="70"/>
      <c r="X237" s="117"/>
      <c r="Y237" s="70"/>
      <c r="Z237" s="117"/>
    </row>
    <row r="238" ht="15.75" customHeight="1">
      <c r="H238" s="117"/>
      <c r="I238" s="117"/>
      <c r="J238" s="117"/>
      <c r="M238" s="70"/>
      <c r="N238" s="70"/>
      <c r="O238" s="70"/>
      <c r="P238" s="117"/>
      <c r="Q238" s="70"/>
      <c r="R238" s="117"/>
      <c r="S238" s="117"/>
      <c r="T238" s="117"/>
      <c r="U238" s="70"/>
      <c r="V238" s="70"/>
      <c r="W238" s="70"/>
      <c r="X238" s="117"/>
      <c r="Y238" s="70"/>
      <c r="Z238" s="117"/>
    </row>
    <row r="239" ht="15.75" customHeight="1">
      <c r="H239" s="117"/>
      <c r="I239" s="117"/>
      <c r="J239" s="117"/>
      <c r="M239" s="70"/>
      <c r="N239" s="70"/>
      <c r="O239" s="70"/>
      <c r="P239" s="117"/>
      <c r="Q239" s="70"/>
      <c r="R239" s="117"/>
      <c r="S239" s="117"/>
      <c r="T239" s="117"/>
      <c r="U239" s="70"/>
      <c r="V239" s="70"/>
      <c r="W239" s="70"/>
      <c r="X239" s="117"/>
      <c r="Y239" s="70"/>
      <c r="Z239" s="117"/>
    </row>
    <row r="240" ht="15.75" customHeight="1">
      <c r="H240" s="117"/>
      <c r="I240" s="117"/>
      <c r="J240" s="117"/>
      <c r="M240" s="70"/>
      <c r="N240" s="70"/>
      <c r="O240" s="70"/>
      <c r="P240" s="117"/>
      <c r="Q240" s="70"/>
      <c r="R240" s="117"/>
      <c r="S240" s="117"/>
      <c r="T240" s="117"/>
      <c r="U240" s="70"/>
      <c r="V240" s="70"/>
      <c r="W240" s="70"/>
      <c r="X240" s="117"/>
      <c r="Y240" s="70"/>
      <c r="Z240" s="117"/>
    </row>
    <row r="241" ht="15.75" customHeight="1">
      <c r="H241" s="117"/>
      <c r="I241" s="117"/>
      <c r="J241" s="117"/>
      <c r="M241" s="70"/>
      <c r="N241" s="70"/>
      <c r="O241" s="70"/>
      <c r="P241" s="117"/>
      <c r="Q241" s="70"/>
      <c r="R241" s="117"/>
      <c r="S241" s="117"/>
      <c r="T241" s="117"/>
      <c r="U241" s="70"/>
      <c r="V241" s="70"/>
      <c r="W241" s="70"/>
      <c r="X241" s="117"/>
      <c r="Y241" s="70"/>
      <c r="Z241" s="117"/>
    </row>
    <row r="242" ht="15.75" customHeight="1">
      <c r="H242" s="117"/>
      <c r="I242" s="117"/>
      <c r="J242" s="117"/>
      <c r="M242" s="70"/>
      <c r="N242" s="70"/>
      <c r="O242" s="70"/>
      <c r="P242" s="117"/>
      <c r="Q242" s="70"/>
      <c r="R242" s="117"/>
      <c r="S242" s="117"/>
      <c r="T242" s="117"/>
      <c r="U242" s="70"/>
      <c r="V242" s="70"/>
      <c r="W242" s="70"/>
      <c r="X242" s="117"/>
      <c r="Y242" s="70"/>
      <c r="Z242" s="117"/>
    </row>
    <row r="243" ht="15.75" customHeight="1">
      <c r="H243" s="117"/>
      <c r="I243" s="117"/>
      <c r="J243" s="117"/>
      <c r="M243" s="70"/>
      <c r="N243" s="70"/>
      <c r="O243" s="70"/>
      <c r="P243" s="117"/>
      <c r="Q243" s="70"/>
      <c r="R243" s="117"/>
      <c r="S243" s="117"/>
      <c r="T243" s="117"/>
      <c r="U243" s="70"/>
      <c r="V243" s="70"/>
      <c r="W243" s="70"/>
      <c r="X243" s="117"/>
      <c r="Y243" s="70"/>
      <c r="Z243" s="117"/>
    </row>
    <row r="244" ht="15.75" customHeight="1">
      <c r="H244" s="117"/>
      <c r="I244" s="117"/>
      <c r="J244" s="117"/>
      <c r="M244" s="70"/>
      <c r="N244" s="70"/>
      <c r="O244" s="70"/>
      <c r="P244" s="117"/>
      <c r="Q244" s="70"/>
      <c r="R244" s="117"/>
      <c r="S244" s="117"/>
      <c r="T244" s="117"/>
      <c r="U244" s="70"/>
      <c r="V244" s="70"/>
      <c r="W244" s="70"/>
      <c r="X244" s="117"/>
      <c r="Y244" s="70"/>
      <c r="Z244" s="117"/>
    </row>
    <row r="245" ht="15.75" customHeight="1">
      <c r="H245" s="117"/>
      <c r="I245" s="117"/>
      <c r="J245" s="117"/>
      <c r="M245" s="70"/>
      <c r="N245" s="70"/>
      <c r="O245" s="70"/>
      <c r="P245" s="117"/>
      <c r="Q245" s="70"/>
      <c r="R245" s="117"/>
      <c r="S245" s="117"/>
      <c r="T245" s="117"/>
      <c r="U245" s="70"/>
      <c r="V245" s="70"/>
      <c r="W245" s="70"/>
      <c r="X245" s="117"/>
      <c r="Y245" s="70"/>
      <c r="Z245" s="117"/>
    </row>
    <row r="246" ht="15.75" customHeight="1">
      <c r="H246" s="117"/>
      <c r="I246" s="117"/>
      <c r="J246" s="117"/>
      <c r="M246" s="70"/>
      <c r="N246" s="70"/>
      <c r="O246" s="70"/>
      <c r="P246" s="117"/>
      <c r="Q246" s="70"/>
      <c r="R246" s="117"/>
      <c r="S246" s="117"/>
      <c r="T246" s="117"/>
      <c r="U246" s="70"/>
      <c r="V246" s="70"/>
      <c r="W246" s="70"/>
      <c r="X246" s="117"/>
      <c r="Y246" s="70"/>
      <c r="Z246" s="117"/>
    </row>
    <row r="247" ht="15.75" customHeight="1">
      <c r="H247" s="117"/>
      <c r="I247" s="117"/>
      <c r="J247" s="117"/>
      <c r="M247" s="70"/>
      <c r="N247" s="70"/>
      <c r="O247" s="70"/>
      <c r="P247" s="117"/>
      <c r="Q247" s="70"/>
      <c r="R247" s="117"/>
      <c r="S247" s="117"/>
      <c r="T247" s="117"/>
      <c r="U247" s="70"/>
      <c r="V247" s="70"/>
      <c r="W247" s="70"/>
      <c r="X247" s="117"/>
      <c r="Y247" s="70"/>
      <c r="Z247" s="117"/>
    </row>
    <row r="248" ht="15.75" customHeight="1">
      <c r="H248" s="117"/>
      <c r="I248" s="117"/>
      <c r="J248" s="117"/>
      <c r="M248" s="70"/>
      <c r="N248" s="70"/>
      <c r="O248" s="70"/>
      <c r="P248" s="117"/>
      <c r="Q248" s="70"/>
      <c r="R248" s="117"/>
      <c r="S248" s="117"/>
      <c r="T248" s="117"/>
      <c r="U248" s="70"/>
      <c r="V248" s="70"/>
      <c r="W248" s="70"/>
      <c r="X248" s="117"/>
      <c r="Y248" s="70"/>
      <c r="Z248" s="117"/>
    </row>
    <row r="249" ht="15.75" customHeight="1">
      <c r="H249" s="117"/>
      <c r="I249" s="117"/>
      <c r="J249" s="117"/>
      <c r="M249" s="70"/>
      <c r="N249" s="70"/>
      <c r="O249" s="70"/>
      <c r="P249" s="117"/>
      <c r="Q249" s="70"/>
      <c r="R249" s="117"/>
      <c r="S249" s="117"/>
      <c r="T249" s="117"/>
      <c r="U249" s="70"/>
      <c r="V249" s="70"/>
      <c r="W249" s="70"/>
      <c r="X249" s="117"/>
      <c r="Y249" s="70"/>
      <c r="Z249" s="117"/>
    </row>
    <row r="250" ht="15.75" customHeight="1">
      <c r="H250" s="117"/>
      <c r="I250" s="117"/>
      <c r="J250" s="117"/>
      <c r="M250" s="70"/>
      <c r="N250" s="70"/>
      <c r="O250" s="70"/>
      <c r="P250" s="117"/>
      <c r="Q250" s="70"/>
      <c r="R250" s="117"/>
      <c r="S250" s="117"/>
      <c r="T250" s="117"/>
      <c r="U250" s="70"/>
      <c r="V250" s="70"/>
      <c r="W250" s="70"/>
      <c r="X250" s="117"/>
      <c r="Y250" s="70"/>
      <c r="Z250" s="117"/>
    </row>
    <row r="251" ht="15.75" customHeight="1">
      <c r="H251" s="117"/>
      <c r="I251" s="117"/>
      <c r="J251" s="117"/>
      <c r="M251" s="70"/>
      <c r="N251" s="70"/>
      <c r="O251" s="70"/>
      <c r="P251" s="117"/>
      <c r="Q251" s="70"/>
      <c r="R251" s="117"/>
      <c r="S251" s="117"/>
      <c r="T251" s="117"/>
      <c r="U251" s="70"/>
      <c r="V251" s="70"/>
      <c r="W251" s="70"/>
      <c r="X251" s="117"/>
      <c r="Y251" s="70"/>
      <c r="Z251" s="117"/>
    </row>
    <row r="252" ht="15.75" customHeight="1">
      <c r="H252" s="117"/>
      <c r="I252" s="117"/>
      <c r="J252" s="117"/>
      <c r="M252" s="70"/>
      <c r="N252" s="70"/>
      <c r="O252" s="70"/>
      <c r="P252" s="117"/>
      <c r="Q252" s="70"/>
      <c r="R252" s="117"/>
      <c r="S252" s="117"/>
      <c r="T252" s="117"/>
      <c r="U252" s="70"/>
      <c r="V252" s="70"/>
      <c r="W252" s="70"/>
      <c r="X252" s="117"/>
      <c r="Y252" s="70"/>
      <c r="Z252" s="117"/>
    </row>
    <row r="253" ht="15.75" customHeight="1">
      <c r="H253" s="117"/>
      <c r="I253" s="117"/>
      <c r="J253" s="117"/>
      <c r="M253" s="70"/>
      <c r="N253" s="70"/>
      <c r="O253" s="70"/>
      <c r="P253" s="117"/>
      <c r="Q253" s="70"/>
      <c r="R253" s="117"/>
      <c r="S253" s="117"/>
      <c r="T253" s="117"/>
      <c r="U253" s="70"/>
      <c r="V253" s="70"/>
      <c r="W253" s="70"/>
      <c r="X253" s="117"/>
      <c r="Y253" s="70"/>
      <c r="Z253" s="117"/>
    </row>
    <row r="254" ht="15.75" customHeight="1">
      <c r="H254" s="117"/>
      <c r="I254" s="117"/>
      <c r="J254" s="117"/>
      <c r="M254" s="70"/>
      <c r="N254" s="70"/>
      <c r="O254" s="70"/>
      <c r="P254" s="117"/>
      <c r="Q254" s="70"/>
      <c r="R254" s="117"/>
      <c r="S254" s="117"/>
      <c r="T254" s="117"/>
      <c r="U254" s="70"/>
      <c r="V254" s="70"/>
      <c r="W254" s="70"/>
      <c r="X254" s="117"/>
      <c r="Y254" s="70"/>
      <c r="Z254" s="117"/>
    </row>
    <row r="255" ht="15.75" customHeight="1">
      <c r="H255" s="117"/>
      <c r="I255" s="117"/>
      <c r="J255" s="117"/>
      <c r="M255" s="70"/>
      <c r="N255" s="70"/>
      <c r="O255" s="70"/>
      <c r="P255" s="117"/>
      <c r="Q255" s="70"/>
      <c r="R255" s="117"/>
      <c r="S255" s="117"/>
      <c r="T255" s="117"/>
      <c r="U255" s="70"/>
      <c r="V255" s="70"/>
      <c r="W255" s="70"/>
      <c r="X255" s="117"/>
      <c r="Y255" s="70"/>
      <c r="Z255" s="117"/>
    </row>
    <row r="256" ht="15.75" customHeight="1">
      <c r="H256" s="117"/>
      <c r="I256" s="117"/>
      <c r="J256" s="117"/>
      <c r="M256" s="70"/>
      <c r="N256" s="70"/>
      <c r="O256" s="70"/>
      <c r="P256" s="117"/>
      <c r="Q256" s="70"/>
      <c r="R256" s="117"/>
      <c r="S256" s="117"/>
      <c r="T256" s="117"/>
      <c r="U256" s="70"/>
      <c r="V256" s="70"/>
      <c r="W256" s="70"/>
      <c r="X256" s="117"/>
      <c r="Y256" s="70"/>
      <c r="Z256" s="117"/>
    </row>
    <row r="257" ht="15.75" customHeight="1">
      <c r="H257" s="117"/>
      <c r="I257" s="117"/>
      <c r="J257" s="117"/>
      <c r="M257" s="70"/>
      <c r="N257" s="70"/>
      <c r="O257" s="70"/>
      <c r="P257" s="117"/>
      <c r="Q257" s="70"/>
      <c r="R257" s="117"/>
      <c r="S257" s="117"/>
      <c r="T257" s="117"/>
      <c r="U257" s="70"/>
      <c r="V257" s="70"/>
      <c r="W257" s="70"/>
      <c r="X257" s="117"/>
      <c r="Y257" s="70"/>
      <c r="Z257" s="117"/>
    </row>
    <row r="258" ht="15.75" customHeight="1">
      <c r="H258" s="117"/>
      <c r="I258" s="117"/>
      <c r="J258" s="117"/>
      <c r="M258" s="70"/>
      <c r="N258" s="70"/>
      <c r="O258" s="70"/>
      <c r="P258" s="117"/>
      <c r="Q258" s="70"/>
      <c r="R258" s="117"/>
      <c r="S258" s="117"/>
      <c r="T258" s="117"/>
      <c r="U258" s="70"/>
      <c r="V258" s="70"/>
      <c r="W258" s="70"/>
      <c r="X258" s="117"/>
      <c r="Y258" s="70"/>
      <c r="Z258" s="117"/>
    </row>
    <row r="259" ht="15.75" customHeight="1">
      <c r="H259" s="117"/>
      <c r="I259" s="117"/>
      <c r="J259" s="117"/>
      <c r="M259" s="70"/>
      <c r="N259" s="70"/>
      <c r="O259" s="70"/>
      <c r="P259" s="117"/>
      <c r="Q259" s="70"/>
      <c r="R259" s="117"/>
      <c r="S259" s="117"/>
      <c r="T259" s="117"/>
      <c r="U259" s="70"/>
      <c r="V259" s="70"/>
      <c r="W259" s="70"/>
      <c r="X259" s="117"/>
      <c r="Y259" s="70"/>
      <c r="Z259" s="117"/>
    </row>
    <row r="260" ht="15.75" customHeight="1">
      <c r="H260" s="117"/>
      <c r="I260" s="117"/>
      <c r="J260" s="117"/>
      <c r="M260" s="70"/>
      <c r="N260" s="70"/>
      <c r="O260" s="70"/>
      <c r="P260" s="117"/>
      <c r="Q260" s="70"/>
      <c r="R260" s="117"/>
      <c r="S260" s="117"/>
      <c r="T260" s="117"/>
      <c r="U260" s="70"/>
      <c r="V260" s="70"/>
      <c r="W260" s="70"/>
      <c r="X260" s="117"/>
      <c r="Y260" s="70"/>
      <c r="Z260" s="117"/>
    </row>
    <row r="261" ht="15.75" customHeight="1">
      <c r="H261" s="117"/>
      <c r="I261" s="117"/>
      <c r="J261" s="117"/>
      <c r="M261" s="70"/>
      <c r="N261" s="70"/>
      <c r="O261" s="70"/>
      <c r="P261" s="117"/>
      <c r="Q261" s="70"/>
      <c r="R261" s="117"/>
      <c r="S261" s="117"/>
      <c r="T261" s="117"/>
      <c r="U261" s="70"/>
      <c r="V261" s="70"/>
      <c r="W261" s="70"/>
      <c r="X261" s="117"/>
      <c r="Y261" s="70"/>
      <c r="Z261" s="117"/>
    </row>
    <row r="262" ht="15.75" customHeight="1">
      <c r="H262" s="117"/>
      <c r="I262" s="117"/>
      <c r="J262" s="117"/>
      <c r="M262" s="70"/>
      <c r="N262" s="70"/>
      <c r="O262" s="70"/>
      <c r="P262" s="117"/>
      <c r="Q262" s="70"/>
      <c r="R262" s="117"/>
      <c r="S262" s="117"/>
      <c r="T262" s="117"/>
      <c r="U262" s="70"/>
      <c r="V262" s="70"/>
      <c r="W262" s="70"/>
      <c r="X262" s="117"/>
      <c r="Y262" s="70"/>
      <c r="Z262" s="117"/>
    </row>
    <row r="263" ht="15.75" customHeight="1">
      <c r="H263" s="117"/>
      <c r="I263" s="117"/>
      <c r="J263" s="117"/>
      <c r="M263" s="70"/>
      <c r="N263" s="70"/>
      <c r="O263" s="70"/>
      <c r="P263" s="117"/>
      <c r="Q263" s="70"/>
      <c r="R263" s="117"/>
      <c r="S263" s="117"/>
      <c r="T263" s="117"/>
      <c r="U263" s="70"/>
      <c r="V263" s="70"/>
      <c r="W263" s="70"/>
      <c r="X263" s="117"/>
      <c r="Y263" s="70"/>
      <c r="Z263" s="117"/>
    </row>
    <row r="264" ht="15.75" customHeight="1">
      <c r="H264" s="117"/>
      <c r="I264" s="117"/>
      <c r="J264" s="117"/>
      <c r="M264" s="70"/>
      <c r="N264" s="70"/>
      <c r="O264" s="70"/>
      <c r="P264" s="117"/>
      <c r="Q264" s="70"/>
      <c r="R264" s="117"/>
      <c r="S264" s="117"/>
      <c r="T264" s="117"/>
      <c r="U264" s="70"/>
      <c r="V264" s="70"/>
      <c r="W264" s="70"/>
      <c r="X264" s="117"/>
      <c r="Y264" s="70"/>
      <c r="Z264" s="117"/>
    </row>
    <row r="265" ht="15.75" customHeight="1">
      <c r="H265" s="117"/>
      <c r="I265" s="117"/>
      <c r="J265" s="117"/>
      <c r="M265" s="70"/>
      <c r="N265" s="70"/>
      <c r="O265" s="70"/>
      <c r="P265" s="117"/>
      <c r="Q265" s="70"/>
      <c r="R265" s="117"/>
      <c r="S265" s="117"/>
      <c r="T265" s="117"/>
      <c r="U265" s="70"/>
      <c r="V265" s="70"/>
      <c r="W265" s="70"/>
      <c r="X265" s="117"/>
      <c r="Y265" s="70"/>
      <c r="Z265" s="117"/>
    </row>
    <row r="266" ht="15.75" customHeight="1">
      <c r="H266" s="117"/>
      <c r="I266" s="117"/>
      <c r="J266" s="117"/>
      <c r="M266" s="70"/>
      <c r="N266" s="70"/>
      <c r="O266" s="70"/>
      <c r="P266" s="117"/>
      <c r="Q266" s="70"/>
      <c r="R266" s="117"/>
      <c r="S266" s="117"/>
      <c r="T266" s="117"/>
      <c r="U266" s="70"/>
      <c r="V266" s="70"/>
      <c r="W266" s="70"/>
      <c r="X266" s="117"/>
      <c r="Y266" s="70"/>
      <c r="Z266" s="117"/>
    </row>
    <row r="267" ht="15.75" customHeight="1">
      <c r="H267" s="117"/>
      <c r="I267" s="117"/>
      <c r="J267" s="117"/>
      <c r="M267" s="70"/>
      <c r="N267" s="70"/>
      <c r="O267" s="70"/>
      <c r="P267" s="117"/>
      <c r="Q267" s="70"/>
      <c r="R267" s="117"/>
      <c r="S267" s="117"/>
      <c r="T267" s="117"/>
      <c r="U267" s="70"/>
      <c r="V267" s="70"/>
      <c r="W267" s="70"/>
      <c r="X267" s="117"/>
      <c r="Y267" s="70"/>
      <c r="Z267" s="117"/>
    </row>
    <row r="268" ht="15.75" customHeight="1">
      <c r="H268" s="117"/>
      <c r="I268" s="117"/>
      <c r="J268" s="117"/>
      <c r="M268" s="70"/>
      <c r="N268" s="70"/>
      <c r="O268" s="70"/>
      <c r="P268" s="117"/>
      <c r="Q268" s="70"/>
      <c r="R268" s="117"/>
      <c r="S268" s="117"/>
      <c r="T268" s="117"/>
      <c r="U268" s="70"/>
      <c r="V268" s="70"/>
      <c r="W268" s="70"/>
      <c r="X268" s="117"/>
      <c r="Y268" s="70"/>
      <c r="Z268" s="117"/>
    </row>
    <row r="269" ht="15.75" customHeight="1">
      <c r="H269" s="117"/>
      <c r="I269" s="117"/>
      <c r="J269" s="117"/>
      <c r="M269" s="70"/>
      <c r="N269" s="70"/>
      <c r="O269" s="70"/>
      <c r="P269" s="117"/>
      <c r="Q269" s="70"/>
      <c r="R269" s="117"/>
      <c r="S269" s="117"/>
      <c r="T269" s="117"/>
      <c r="U269" s="70"/>
      <c r="V269" s="70"/>
      <c r="W269" s="70"/>
      <c r="X269" s="117"/>
      <c r="Y269" s="70"/>
      <c r="Z269" s="117"/>
    </row>
    <row r="270" ht="15.75" customHeight="1">
      <c r="H270" s="117"/>
      <c r="I270" s="117"/>
      <c r="J270" s="117"/>
      <c r="M270" s="70"/>
      <c r="N270" s="70"/>
      <c r="O270" s="70"/>
      <c r="P270" s="117"/>
      <c r="Q270" s="70"/>
      <c r="R270" s="117"/>
      <c r="S270" s="117"/>
      <c r="T270" s="117"/>
      <c r="U270" s="70"/>
      <c r="V270" s="70"/>
      <c r="W270" s="70"/>
      <c r="X270" s="117"/>
      <c r="Y270" s="70"/>
      <c r="Z270" s="117"/>
    </row>
    <row r="271" ht="15.75" customHeight="1">
      <c r="H271" s="117"/>
      <c r="I271" s="117"/>
      <c r="J271" s="117"/>
      <c r="M271" s="70"/>
      <c r="N271" s="70"/>
      <c r="O271" s="70"/>
      <c r="P271" s="117"/>
      <c r="Q271" s="70"/>
      <c r="R271" s="117"/>
      <c r="S271" s="117"/>
      <c r="T271" s="117"/>
      <c r="U271" s="70"/>
      <c r="V271" s="70"/>
      <c r="W271" s="70"/>
      <c r="X271" s="117"/>
      <c r="Y271" s="70"/>
      <c r="Z271" s="117"/>
    </row>
    <row r="272" ht="15.75" customHeight="1">
      <c r="H272" s="117"/>
      <c r="I272" s="117"/>
      <c r="J272" s="117"/>
      <c r="M272" s="70"/>
      <c r="N272" s="70"/>
      <c r="O272" s="70"/>
      <c r="P272" s="117"/>
      <c r="Q272" s="70"/>
      <c r="R272" s="117"/>
      <c r="S272" s="117"/>
      <c r="T272" s="117"/>
      <c r="U272" s="70"/>
      <c r="V272" s="70"/>
      <c r="W272" s="70"/>
      <c r="X272" s="117"/>
      <c r="Y272" s="70"/>
      <c r="Z272" s="117"/>
    </row>
    <row r="273" ht="15.75" customHeight="1">
      <c r="H273" s="117"/>
      <c r="I273" s="117"/>
      <c r="J273" s="117"/>
      <c r="M273" s="70"/>
      <c r="N273" s="70"/>
      <c r="O273" s="70"/>
      <c r="P273" s="117"/>
      <c r="Q273" s="70"/>
      <c r="R273" s="117"/>
      <c r="S273" s="117"/>
      <c r="T273" s="117"/>
      <c r="U273" s="70"/>
      <c r="V273" s="70"/>
      <c r="W273" s="70"/>
      <c r="X273" s="117"/>
      <c r="Y273" s="70"/>
      <c r="Z273" s="117"/>
    </row>
    <row r="274" ht="15.75" customHeight="1">
      <c r="H274" s="117"/>
      <c r="I274" s="117"/>
      <c r="J274" s="117"/>
      <c r="M274" s="70"/>
      <c r="N274" s="70"/>
      <c r="O274" s="70"/>
      <c r="P274" s="117"/>
      <c r="Q274" s="70"/>
      <c r="R274" s="117"/>
      <c r="S274" s="117"/>
      <c r="T274" s="117"/>
      <c r="U274" s="70"/>
      <c r="V274" s="70"/>
      <c r="W274" s="70"/>
      <c r="X274" s="117"/>
      <c r="Y274" s="70"/>
      <c r="Z274" s="117"/>
    </row>
    <row r="275" ht="15.75" customHeight="1">
      <c r="H275" s="117"/>
      <c r="I275" s="117"/>
      <c r="J275" s="117"/>
      <c r="M275" s="70"/>
      <c r="N275" s="70"/>
      <c r="O275" s="70"/>
      <c r="P275" s="117"/>
      <c r="Q275" s="70"/>
      <c r="R275" s="117"/>
      <c r="S275" s="117"/>
      <c r="T275" s="117"/>
      <c r="U275" s="70"/>
      <c r="V275" s="70"/>
      <c r="W275" s="70"/>
      <c r="X275" s="117"/>
      <c r="Y275" s="70"/>
      <c r="Z275" s="117"/>
    </row>
    <row r="276" ht="15.75" customHeight="1">
      <c r="H276" s="117"/>
      <c r="I276" s="117"/>
      <c r="J276" s="117"/>
      <c r="M276" s="70"/>
      <c r="N276" s="70"/>
      <c r="O276" s="70"/>
      <c r="P276" s="117"/>
      <c r="Q276" s="70"/>
      <c r="R276" s="117"/>
      <c r="S276" s="117"/>
      <c r="T276" s="117"/>
      <c r="U276" s="70"/>
      <c r="V276" s="70"/>
      <c r="W276" s="70"/>
      <c r="X276" s="117"/>
      <c r="Y276" s="70"/>
      <c r="Z276" s="117"/>
    </row>
    <row r="277" ht="15.75" customHeight="1">
      <c r="H277" s="117"/>
      <c r="I277" s="117"/>
      <c r="J277" s="117"/>
      <c r="M277" s="70"/>
      <c r="N277" s="70"/>
      <c r="O277" s="70"/>
      <c r="P277" s="117"/>
      <c r="Q277" s="70"/>
      <c r="R277" s="117"/>
      <c r="S277" s="117"/>
      <c r="T277" s="117"/>
      <c r="U277" s="70"/>
      <c r="V277" s="70"/>
      <c r="W277" s="70"/>
      <c r="X277" s="117"/>
      <c r="Y277" s="70"/>
      <c r="Z277" s="117"/>
    </row>
    <row r="278" ht="15.75" customHeight="1">
      <c r="H278" s="117"/>
      <c r="I278" s="117"/>
      <c r="J278" s="117"/>
      <c r="M278" s="70"/>
      <c r="N278" s="70"/>
      <c r="O278" s="70"/>
      <c r="P278" s="117"/>
      <c r="Q278" s="70"/>
      <c r="R278" s="117"/>
      <c r="S278" s="117"/>
      <c r="T278" s="117"/>
      <c r="U278" s="70"/>
      <c r="V278" s="70"/>
      <c r="W278" s="70"/>
      <c r="X278" s="117"/>
      <c r="Y278" s="70"/>
      <c r="Z278" s="117"/>
    </row>
    <row r="279" ht="15.75" customHeight="1">
      <c r="H279" s="117"/>
      <c r="I279" s="117"/>
      <c r="J279" s="117"/>
      <c r="M279" s="70"/>
      <c r="N279" s="70"/>
      <c r="O279" s="70"/>
      <c r="P279" s="117"/>
      <c r="Q279" s="70"/>
      <c r="R279" s="117"/>
      <c r="S279" s="117"/>
      <c r="T279" s="117"/>
      <c r="U279" s="70"/>
      <c r="V279" s="70"/>
      <c r="W279" s="70"/>
      <c r="X279" s="117"/>
      <c r="Y279" s="70"/>
      <c r="Z279" s="117"/>
    </row>
    <row r="280" ht="15.75" customHeight="1">
      <c r="H280" s="117"/>
      <c r="I280" s="117"/>
      <c r="J280" s="117"/>
      <c r="M280" s="70"/>
      <c r="N280" s="70"/>
      <c r="O280" s="70"/>
      <c r="P280" s="117"/>
      <c r="Q280" s="70"/>
      <c r="R280" s="117"/>
      <c r="S280" s="117"/>
      <c r="T280" s="117"/>
      <c r="U280" s="70"/>
      <c r="V280" s="70"/>
      <c r="W280" s="70"/>
      <c r="X280" s="117"/>
      <c r="Y280" s="70"/>
      <c r="Z280" s="117"/>
    </row>
    <row r="281" ht="15.75" customHeight="1">
      <c r="H281" s="117"/>
      <c r="I281" s="117"/>
      <c r="J281" s="117"/>
      <c r="M281" s="70"/>
      <c r="N281" s="70"/>
      <c r="O281" s="70"/>
      <c r="P281" s="117"/>
      <c r="Q281" s="70"/>
      <c r="R281" s="117"/>
      <c r="S281" s="117"/>
      <c r="T281" s="117"/>
      <c r="U281" s="70"/>
      <c r="V281" s="70"/>
      <c r="W281" s="70"/>
      <c r="X281" s="117"/>
      <c r="Y281" s="70"/>
      <c r="Z281" s="117"/>
    </row>
    <row r="282" ht="15.75" customHeight="1">
      <c r="H282" s="117"/>
      <c r="I282" s="117"/>
      <c r="J282" s="117"/>
      <c r="M282" s="70"/>
      <c r="N282" s="70"/>
      <c r="O282" s="70"/>
      <c r="P282" s="117"/>
      <c r="Q282" s="70"/>
      <c r="R282" s="117"/>
      <c r="S282" s="117"/>
      <c r="T282" s="117"/>
      <c r="U282" s="70"/>
      <c r="V282" s="70"/>
      <c r="W282" s="70"/>
      <c r="X282" s="117"/>
      <c r="Y282" s="70"/>
      <c r="Z282" s="117"/>
    </row>
    <row r="283" ht="15.75" customHeight="1">
      <c r="H283" s="117"/>
      <c r="I283" s="117"/>
      <c r="J283" s="117"/>
      <c r="M283" s="70"/>
      <c r="N283" s="70"/>
      <c r="O283" s="70"/>
      <c r="P283" s="117"/>
      <c r="Q283" s="70"/>
      <c r="R283" s="117"/>
      <c r="S283" s="117"/>
      <c r="T283" s="117"/>
      <c r="U283" s="70"/>
      <c r="V283" s="70"/>
      <c r="W283" s="70"/>
      <c r="X283" s="117"/>
      <c r="Y283" s="70"/>
      <c r="Z283" s="117"/>
    </row>
    <row r="284" ht="15.75" customHeight="1">
      <c r="H284" s="117"/>
      <c r="I284" s="117"/>
      <c r="J284" s="117"/>
      <c r="M284" s="70"/>
      <c r="N284" s="70"/>
      <c r="O284" s="70"/>
      <c r="P284" s="117"/>
      <c r="Q284" s="70"/>
      <c r="R284" s="117"/>
      <c r="S284" s="117"/>
      <c r="T284" s="117"/>
      <c r="U284" s="70"/>
      <c r="V284" s="70"/>
      <c r="W284" s="70"/>
      <c r="X284" s="117"/>
      <c r="Y284" s="70"/>
      <c r="Z284" s="117"/>
    </row>
    <row r="285" ht="15.75" customHeight="1">
      <c r="H285" s="117"/>
      <c r="I285" s="117"/>
      <c r="J285" s="117"/>
      <c r="M285" s="70"/>
      <c r="N285" s="70"/>
      <c r="O285" s="70"/>
      <c r="P285" s="117"/>
      <c r="Q285" s="70"/>
      <c r="R285" s="117"/>
      <c r="S285" s="117"/>
      <c r="T285" s="117"/>
      <c r="U285" s="70"/>
      <c r="V285" s="70"/>
      <c r="W285" s="70"/>
      <c r="X285" s="117"/>
      <c r="Y285" s="70"/>
      <c r="Z285" s="117"/>
    </row>
    <row r="286" ht="15.75" customHeight="1">
      <c r="H286" s="117"/>
      <c r="I286" s="117"/>
      <c r="J286" s="117"/>
      <c r="M286" s="70"/>
      <c r="N286" s="70"/>
      <c r="O286" s="70"/>
      <c r="P286" s="117"/>
      <c r="Q286" s="70"/>
      <c r="R286" s="117"/>
      <c r="S286" s="117"/>
      <c r="T286" s="117"/>
      <c r="U286" s="70"/>
      <c r="V286" s="70"/>
      <c r="W286" s="70"/>
      <c r="X286" s="117"/>
      <c r="Y286" s="70"/>
      <c r="Z286" s="117"/>
    </row>
    <row r="287" ht="15.75" customHeight="1">
      <c r="H287" s="117"/>
      <c r="I287" s="117"/>
      <c r="J287" s="117"/>
      <c r="M287" s="70"/>
      <c r="N287" s="70"/>
      <c r="O287" s="70"/>
      <c r="P287" s="117"/>
      <c r="Q287" s="70"/>
      <c r="R287" s="117"/>
      <c r="S287" s="117"/>
      <c r="T287" s="117"/>
      <c r="U287" s="70"/>
      <c r="V287" s="70"/>
      <c r="W287" s="70"/>
      <c r="X287" s="117"/>
      <c r="Y287" s="70"/>
      <c r="Z287" s="117"/>
    </row>
    <row r="288" ht="15.75" customHeight="1">
      <c r="H288" s="117"/>
      <c r="I288" s="117"/>
      <c r="J288" s="117"/>
      <c r="M288" s="70"/>
      <c r="N288" s="70"/>
      <c r="O288" s="70"/>
      <c r="P288" s="117"/>
      <c r="Q288" s="70"/>
      <c r="R288" s="117"/>
      <c r="S288" s="117"/>
      <c r="T288" s="117"/>
      <c r="U288" s="70"/>
      <c r="V288" s="70"/>
      <c r="W288" s="70"/>
      <c r="X288" s="117"/>
      <c r="Y288" s="70"/>
      <c r="Z288" s="117"/>
    </row>
    <row r="289" ht="15.75" customHeight="1">
      <c r="H289" s="117"/>
      <c r="I289" s="117"/>
      <c r="J289" s="117"/>
      <c r="M289" s="70"/>
      <c r="N289" s="70"/>
      <c r="O289" s="70"/>
      <c r="P289" s="117"/>
      <c r="Q289" s="70"/>
      <c r="R289" s="117"/>
      <c r="S289" s="117"/>
      <c r="T289" s="117"/>
      <c r="U289" s="70"/>
      <c r="V289" s="70"/>
      <c r="W289" s="70"/>
      <c r="X289" s="117"/>
      <c r="Y289" s="70"/>
      <c r="Z289" s="117"/>
    </row>
    <row r="290" ht="15.75" customHeight="1">
      <c r="H290" s="117"/>
      <c r="I290" s="117"/>
      <c r="J290" s="117"/>
      <c r="M290" s="70"/>
      <c r="N290" s="70"/>
      <c r="O290" s="70"/>
      <c r="P290" s="117"/>
      <c r="Q290" s="70"/>
      <c r="R290" s="117"/>
      <c r="S290" s="117"/>
      <c r="T290" s="117"/>
      <c r="U290" s="70"/>
      <c r="V290" s="70"/>
      <c r="W290" s="70"/>
      <c r="X290" s="117"/>
      <c r="Y290" s="70"/>
      <c r="Z290" s="117"/>
    </row>
    <row r="291" ht="15.75" customHeight="1">
      <c r="H291" s="117"/>
      <c r="I291" s="117"/>
      <c r="J291" s="117"/>
      <c r="M291" s="70"/>
      <c r="N291" s="70"/>
      <c r="O291" s="70"/>
      <c r="P291" s="117"/>
      <c r="Q291" s="70"/>
      <c r="R291" s="117"/>
      <c r="S291" s="117"/>
      <c r="T291" s="117"/>
      <c r="U291" s="70"/>
      <c r="V291" s="70"/>
      <c r="W291" s="70"/>
      <c r="X291" s="117"/>
      <c r="Y291" s="70"/>
      <c r="Z291" s="117"/>
    </row>
    <row r="292" ht="15.75" customHeight="1">
      <c r="H292" s="117"/>
      <c r="I292" s="117"/>
      <c r="J292" s="117"/>
      <c r="M292" s="70"/>
      <c r="N292" s="70"/>
      <c r="O292" s="70"/>
      <c r="P292" s="117"/>
      <c r="Q292" s="70"/>
      <c r="R292" s="117"/>
      <c r="S292" s="117"/>
      <c r="T292" s="117"/>
      <c r="U292" s="70"/>
      <c r="V292" s="70"/>
      <c r="W292" s="70"/>
      <c r="X292" s="117"/>
      <c r="Y292" s="70"/>
      <c r="Z292" s="117"/>
    </row>
    <row r="293" ht="15.75" customHeight="1">
      <c r="H293" s="117"/>
      <c r="I293" s="117"/>
      <c r="J293" s="117"/>
      <c r="M293" s="70"/>
      <c r="N293" s="70"/>
      <c r="O293" s="70"/>
      <c r="P293" s="117"/>
      <c r="Q293" s="70"/>
      <c r="R293" s="117"/>
      <c r="S293" s="117"/>
      <c r="T293" s="117"/>
      <c r="U293" s="70"/>
      <c r="V293" s="70"/>
      <c r="W293" s="70"/>
      <c r="X293" s="117"/>
      <c r="Y293" s="70"/>
      <c r="Z293" s="117"/>
    </row>
    <row r="294" ht="15.75" customHeight="1">
      <c r="H294" s="117"/>
      <c r="I294" s="117"/>
      <c r="J294" s="117"/>
      <c r="M294" s="70"/>
      <c r="N294" s="70"/>
      <c r="O294" s="70"/>
      <c r="P294" s="117"/>
      <c r="Q294" s="70"/>
      <c r="R294" s="117"/>
      <c r="S294" s="117"/>
      <c r="T294" s="117"/>
      <c r="U294" s="70"/>
      <c r="V294" s="70"/>
      <c r="W294" s="70"/>
      <c r="X294" s="117"/>
      <c r="Y294" s="70"/>
      <c r="Z294" s="117"/>
    </row>
    <row r="295" ht="15.75" customHeight="1">
      <c r="H295" s="117"/>
      <c r="I295" s="117"/>
      <c r="J295" s="117"/>
      <c r="M295" s="70"/>
      <c r="N295" s="70"/>
      <c r="O295" s="70"/>
      <c r="P295" s="117"/>
      <c r="Q295" s="70"/>
      <c r="R295" s="117"/>
      <c r="S295" s="117"/>
      <c r="T295" s="117"/>
      <c r="U295" s="70"/>
      <c r="V295" s="70"/>
      <c r="W295" s="70"/>
      <c r="X295" s="117"/>
      <c r="Y295" s="70"/>
      <c r="Z295" s="117"/>
    </row>
    <row r="296" ht="15.75" customHeight="1">
      <c r="H296" s="117"/>
      <c r="I296" s="117"/>
      <c r="J296" s="117"/>
      <c r="M296" s="70"/>
      <c r="N296" s="70"/>
      <c r="O296" s="70"/>
      <c r="P296" s="117"/>
      <c r="Q296" s="70"/>
      <c r="R296" s="117"/>
      <c r="S296" s="117"/>
      <c r="T296" s="117"/>
      <c r="U296" s="70"/>
      <c r="V296" s="70"/>
      <c r="W296" s="70"/>
      <c r="X296" s="117"/>
      <c r="Y296" s="70"/>
      <c r="Z296" s="117"/>
    </row>
    <row r="297" ht="15.75" customHeight="1">
      <c r="H297" s="117"/>
      <c r="I297" s="117"/>
      <c r="J297" s="117"/>
      <c r="M297" s="70"/>
      <c r="N297" s="70"/>
      <c r="O297" s="70"/>
      <c r="P297" s="117"/>
      <c r="Q297" s="70"/>
      <c r="R297" s="117"/>
      <c r="S297" s="117"/>
      <c r="T297" s="117"/>
      <c r="U297" s="70"/>
      <c r="V297" s="70"/>
      <c r="W297" s="70"/>
      <c r="X297" s="117"/>
      <c r="Y297" s="70"/>
      <c r="Z297" s="117"/>
    </row>
    <row r="298" ht="15.75" customHeight="1">
      <c r="H298" s="117"/>
      <c r="I298" s="117"/>
      <c r="J298" s="117"/>
      <c r="M298" s="70"/>
      <c r="N298" s="70"/>
      <c r="O298" s="70"/>
      <c r="P298" s="117"/>
      <c r="Q298" s="70"/>
      <c r="R298" s="117"/>
      <c r="S298" s="117"/>
      <c r="T298" s="117"/>
      <c r="U298" s="70"/>
      <c r="V298" s="70"/>
      <c r="W298" s="70"/>
      <c r="X298" s="117"/>
      <c r="Y298" s="70"/>
      <c r="Z298" s="117"/>
    </row>
    <row r="299" ht="15.75" customHeight="1">
      <c r="H299" s="117"/>
      <c r="I299" s="117"/>
      <c r="J299" s="117"/>
      <c r="M299" s="70"/>
      <c r="N299" s="70"/>
      <c r="O299" s="70"/>
      <c r="P299" s="117"/>
      <c r="Q299" s="70"/>
      <c r="R299" s="117"/>
      <c r="S299" s="117"/>
      <c r="T299" s="117"/>
      <c r="U299" s="70"/>
      <c r="V299" s="70"/>
      <c r="W299" s="70"/>
      <c r="X299" s="117"/>
      <c r="Y299" s="70"/>
      <c r="Z299" s="117"/>
    </row>
    <row r="300" ht="15.75" customHeight="1">
      <c r="H300" s="117"/>
      <c r="I300" s="117"/>
      <c r="J300" s="117"/>
      <c r="M300" s="70"/>
      <c r="N300" s="70"/>
      <c r="O300" s="70"/>
      <c r="P300" s="117"/>
      <c r="Q300" s="70"/>
      <c r="R300" s="117"/>
      <c r="S300" s="117"/>
      <c r="T300" s="117"/>
      <c r="U300" s="70"/>
      <c r="V300" s="70"/>
      <c r="W300" s="70"/>
      <c r="X300" s="117"/>
      <c r="Y300" s="70"/>
      <c r="Z300" s="117"/>
    </row>
    <row r="301" ht="15.75" customHeight="1">
      <c r="H301" s="117"/>
      <c r="I301" s="117"/>
      <c r="J301" s="117"/>
      <c r="M301" s="70"/>
      <c r="N301" s="70"/>
      <c r="O301" s="70"/>
      <c r="P301" s="117"/>
      <c r="Q301" s="70"/>
      <c r="R301" s="117"/>
      <c r="S301" s="117"/>
      <c r="T301" s="117"/>
      <c r="U301" s="70"/>
      <c r="V301" s="70"/>
      <c r="W301" s="70"/>
      <c r="X301" s="117"/>
      <c r="Y301" s="70"/>
      <c r="Z301" s="117"/>
    </row>
    <row r="302" ht="15.75" customHeight="1">
      <c r="H302" s="117"/>
      <c r="I302" s="117"/>
      <c r="J302" s="117"/>
      <c r="M302" s="70"/>
      <c r="N302" s="70"/>
      <c r="O302" s="70"/>
      <c r="P302" s="117"/>
      <c r="Q302" s="70"/>
      <c r="R302" s="117"/>
      <c r="S302" s="117"/>
      <c r="T302" s="117"/>
      <c r="U302" s="70"/>
      <c r="V302" s="70"/>
      <c r="W302" s="70"/>
      <c r="X302" s="117"/>
      <c r="Y302" s="70"/>
      <c r="Z302" s="117"/>
    </row>
    <row r="303" ht="15.75" customHeight="1">
      <c r="H303" s="117"/>
      <c r="I303" s="117"/>
      <c r="J303" s="117"/>
      <c r="M303" s="70"/>
      <c r="N303" s="70"/>
      <c r="O303" s="70"/>
      <c r="P303" s="117"/>
      <c r="Q303" s="70"/>
      <c r="R303" s="117"/>
      <c r="S303" s="117"/>
      <c r="T303" s="117"/>
      <c r="U303" s="70"/>
      <c r="V303" s="70"/>
      <c r="W303" s="70"/>
      <c r="X303" s="117"/>
      <c r="Y303" s="70"/>
      <c r="Z303" s="117"/>
    </row>
    <row r="304" ht="15.75" customHeight="1">
      <c r="H304" s="117"/>
      <c r="I304" s="117"/>
      <c r="J304" s="117"/>
      <c r="M304" s="70"/>
      <c r="N304" s="70"/>
      <c r="O304" s="70"/>
      <c r="P304" s="117"/>
      <c r="Q304" s="70"/>
      <c r="R304" s="117"/>
      <c r="S304" s="117"/>
      <c r="T304" s="117"/>
      <c r="U304" s="70"/>
      <c r="V304" s="70"/>
      <c r="W304" s="70"/>
      <c r="X304" s="117"/>
      <c r="Y304" s="70"/>
      <c r="Z304" s="117"/>
    </row>
    <row r="305" ht="15.75" customHeight="1">
      <c r="H305" s="117"/>
      <c r="I305" s="117"/>
      <c r="J305" s="117"/>
      <c r="M305" s="70"/>
      <c r="N305" s="70"/>
      <c r="O305" s="70"/>
      <c r="P305" s="117"/>
      <c r="Q305" s="70"/>
      <c r="R305" s="117"/>
      <c r="S305" s="117"/>
      <c r="T305" s="117"/>
      <c r="U305" s="70"/>
      <c r="V305" s="70"/>
      <c r="W305" s="70"/>
      <c r="X305" s="117"/>
      <c r="Y305" s="70"/>
      <c r="Z305" s="117"/>
    </row>
    <row r="306" ht="15.75" customHeight="1">
      <c r="H306" s="117"/>
      <c r="I306" s="117"/>
      <c r="J306" s="117"/>
      <c r="M306" s="70"/>
      <c r="N306" s="70"/>
      <c r="O306" s="70"/>
      <c r="P306" s="117"/>
      <c r="Q306" s="70"/>
      <c r="R306" s="117"/>
      <c r="S306" s="117"/>
      <c r="T306" s="117"/>
      <c r="U306" s="70"/>
      <c r="V306" s="70"/>
      <c r="W306" s="70"/>
      <c r="X306" s="117"/>
      <c r="Y306" s="70"/>
      <c r="Z306" s="117"/>
    </row>
    <row r="307" ht="15.75" customHeight="1">
      <c r="H307" s="117"/>
      <c r="I307" s="117"/>
      <c r="J307" s="117"/>
      <c r="M307" s="70"/>
      <c r="N307" s="70"/>
      <c r="O307" s="70"/>
      <c r="P307" s="117"/>
      <c r="Q307" s="70"/>
      <c r="R307" s="117"/>
      <c r="S307" s="117"/>
      <c r="T307" s="117"/>
      <c r="U307" s="70"/>
      <c r="V307" s="70"/>
      <c r="W307" s="70"/>
      <c r="X307" s="117"/>
      <c r="Y307" s="70"/>
      <c r="Z307" s="117"/>
    </row>
    <row r="308" ht="15.75" customHeight="1">
      <c r="H308" s="117"/>
      <c r="I308" s="117"/>
      <c r="J308" s="117"/>
      <c r="M308" s="70"/>
      <c r="N308" s="70"/>
      <c r="O308" s="70"/>
      <c r="P308" s="117"/>
      <c r="Q308" s="70"/>
      <c r="R308" s="117"/>
      <c r="S308" s="117"/>
      <c r="T308" s="117"/>
      <c r="U308" s="70"/>
      <c r="V308" s="70"/>
      <c r="W308" s="70"/>
      <c r="X308" s="117"/>
      <c r="Y308" s="70"/>
      <c r="Z308" s="117"/>
    </row>
    <row r="309" ht="15.75" customHeight="1">
      <c r="H309" s="117"/>
      <c r="I309" s="117"/>
      <c r="J309" s="117"/>
      <c r="M309" s="70"/>
      <c r="N309" s="70"/>
      <c r="O309" s="70"/>
      <c r="P309" s="117"/>
      <c r="Q309" s="70"/>
      <c r="R309" s="117"/>
      <c r="S309" s="117"/>
      <c r="T309" s="117"/>
      <c r="U309" s="70"/>
      <c r="V309" s="70"/>
      <c r="W309" s="70"/>
      <c r="X309" s="117"/>
      <c r="Y309" s="70"/>
      <c r="Z309" s="117"/>
    </row>
    <row r="310" ht="15.75" customHeight="1">
      <c r="H310" s="117"/>
      <c r="I310" s="117"/>
      <c r="J310" s="117"/>
      <c r="M310" s="70"/>
      <c r="N310" s="70"/>
      <c r="O310" s="70"/>
      <c r="P310" s="117"/>
      <c r="Q310" s="70"/>
      <c r="R310" s="117"/>
      <c r="S310" s="117"/>
      <c r="T310" s="117"/>
      <c r="U310" s="70"/>
      <c r="V310" s="70"/>
      <c r="W310" s="70"/>
      <c r="X310" s="117"/>
      <c r="Y310" s="70"/>
      <c r="Z310" s="117"/>
    </row>
    <row r="311" ht="15.75" customHeight="1">
      <c r="H311" s="117"/>
      <c r="I311" s="117"/>
      <c r="J311" s="117"/>
      <c r="M311" s="70"/>
      <c r="N311" s="70"/>
      <c r="O311" s="70"/>
      <c r="P311" s="117"/>
      <c r="Q311" s="70"/>
      <c r="R311" s="117"/>
      <c r="S311" s="117"/>
      <c r="T311" s="117"/>
      <c r="U311" s="70"/>
      <c r="V311" s="70"/>
      <c r="W311" s="70"/>
      <c r="X311" s="117"/>
      <c r="Y311" s="70"/>
      <c r="Z311" s="117"/>
    </row>
    <row r="312" ht="15.75" customHeight="1">
      <c r="H312" s="117"/>
      <c r="I312" s="117"/>
      <c r="J312" s="117"/>
      <c r="M312" s="70"/>
      <c r="N312" s="70"/>
      <c r="O312" s="70"/>
      <c r="P312" s="117"/>
      <c r="Q312" s="70"/>
      <c r="R312" s="117"/>
      <c r="S312" s="117"/>
      <c r="T312" s="117"/>
      <c r="U312" s="70"/>
      <c r="V312" s="70"/>
      <c r="W312" s="70"/>
      <c r="X312" s="117"/>
      <c r="Y312" s="70"/>
      <c r="Z312" s="117"/>
    </row>
    <row r="313" ht="15.75" customHeight="1">
      <c r="H313" s="117"/>
      <c r="I313" s="117"/>
      <c r="J313" s="117"/>
      <c r="M313" s="70"/>
      <c r="N313" s="70"/>
      <c r="O313" s="70"/>
      <c r="P313" s="117"/>
      <c r="Q313" s="70"/>
      <c r="R313" s="117"/>
      <c r="S313" s="117"/>
      <c r="T313" s="117"/>
      <c r="U313" s="70"/>
      <c r="V313" s="70"/>
      <c r="W313" s="70"/>
      <c r="X313" s="117"/>
      <c r="Y313" s="70"/>
      <c r="Z313" s="117"/>
    </row>
    <row r="314" ht="15.75" customHeight="1">
      <c r="H314" s="117"/>
      <c r="I314" s="117"/>
      <c r="J314" s="117"/>
      <c r="M314" s="70"/>
      <c r="N314" s="70"/>
      <c r="O314" s="70"/>
      <c r="P314" s="117"/>
      <c r="Q314" s="70"/>
      <c r="R314" s="117"/>
      <c r="S314" s="117"/>
      <c r="T314" s="117"/>
      <c r="U314" s="70"/>
      <c r="V314" s="70"/>
      <c r="W314" s="70"/>
      <c r="X314" s="117"/>
      <c r="Y314" s="70"/>
      <c r="Z314" s="117"/>
    </row>
    <row r="315" ht="15.75" customHeight="1">
      <c r="H315" s="117"/>
      <c r="I315" s="117"/>
      <c r="J315" s="117"/>
      <c r="M315" s="70"/>
      <c r="N315" s="70"/>
      <c r="O315" s="70"/>
      <c r="P315" s="117"/>
      <c r="Q315" s="70"/>
      <c r="R315" s="117"/>
      <c r="S315" s="117"/>
      <c r="T315" s="117"/>
      <c r="U315" s="70"/>
      <c r="V315" s="70"/>
      <c r="W315" s="70"/>
      <c r="X315" s="117"/>
      <c r="Y315" s="70"/>
      <c r="Z315" s="117"/>
    </row>
    <row r="316" ht="15.75" customHeight="1">
      <c r="H316" s="117"/>
      <c r="I316" s="117"/>
      <c r="J316" s="117"/>
      <c r="M316" s="70"/>
      <c r="N316" s="70"/>
      <c r="O316" s="70"/>
      <c r="P316" s="117"/>
      <c r="Q316" s="70"/>
      <c r="R316" s="117"/>
      <c r="S316" s="117"/>
      <c r="T316" s="117"/>
      <c r="U316" s="70"/>
      <c r="V316" s="70"/>
      <c r="W316" s="70"/>
      <c r="X316" s="117"/>
      <c r="Y316" s="70"/>
      <c r="Z316" s="117"/>
    </row>
    <row r="317" ht="15.75" customHeight="1">
      <c r="H317" s="117"/>
      <c r="I317" s="117"/>
      <c r="J317" s="117"/>
      <c r="M317" s="70"/>
      <c r="N317" s="70"/>
      <c r="O317" s="70"/>
      <c r="P317" s="117"/>
      <c r="Q317" s="70"/>
      <c r="R317" s="117"/>
      <c r="S317" s="117"/>
      <c r="T317" s="117"/>
      <c r="U317" s="70"/>
      <c r="V317" s="70"/>
      <c r="W317" s="70"/>
      <c r="X317" s="117"/>
      <c r="Y317" s="70"/>
      <c r="Z317" s="117"/>
    </row>
    <row r="318" ht="15.75" customHeight="1">
      <c r="H318" s="117"/>
      <c r="I318" s="117"/>
      <c r="J318" s="117"/>
      <c r="M318" s="70"/>
      <c r="N318" s="70"/>
      <c r="O318" s="70"/>
      <c r="P318" s="117"/>
      <c r="Q318" s="70"/>
      <c r="R318" s="117"/>
      <c r="S318" s="117"/>
      <c r="T318" s="117"/>
      <c r="U318" s="70"/>
      <c r="V318" s="70"/>
      <c r="W318" s="70"/>
      <c r="X318" s="117"/>
      <c r="Y318" s="70"/>
      <c r="Z318" s="117"/>
    </row>
    <row r="319" ht="15.75" customHeight="1">
      <c r="H319" s="117"/>
      <c r="I319" s="117"/>
      <c r="J319" s="117"/>
      <c r="M319" s="70"/>
      <c r="N319" s="70"/>
      <c r="O319" s="70"/>
      <c r="P319" s="117"/>
      <c r="Q319" s="70"/>
      <c r="R319" s="117"/>
      <c r="S319" s="117"/>
      <c r="T319" s="117"/>
      <c r="U319" s="70"/>
      <c r="V319" s="70"/>
      <c r="W319" s="70"/>
      <c r="X319" s="117"/>
      <c r="Y319" s="70"/>
      <c r="Z319" s="117"/>
    </row>
    <row r="320" ht="15.75" customHeight="1">
      <c r="H320" s="117"/>
      <c r="I320" s="117"/>
      <c r="J320" s="117"/>
      <c r="M320" s="70"/>
      <c r="N320" s="70"/>
      <c r="O320" s="70"/>
      <c r="P320" s="117"/>
      <c r="Q320" s="70"/>
      <c r="R320" s="117"/>
      <c r="S320" s="117"/>
      <c r="T320" s="117"/>
      <c r="U320" s="70"/>
      <c r="V320" s="70"/>
      <c r="W320" s="70"/>
      <c r="X320" s="117"/>
      <c r="Y320" s="70"/>
      <c r="Z320" s="117"/>
    </row>
    <row r="321" ht="15.75" customHeight="1">
      <c r="H321" s="117"/>
      <c r="I321" s="117"/>
      <c r="J321" s="117"/>
      <c r="M321" s="70"/>
      <c r="N321" s="70"/>
      <c r="O321" s="70"/>
      <c r="P321" s="117"/>
      <c r="Q321" s="70"/>
      <c r="R321" s="117"/>
      <c r="S321" s="117"/>
      <c r="T321" s="117"/>
      <c r="U321" s="70"/>
      <c r="V321" s="70"/>
      <c r="W321" s="70"/>
      <c r="X321" s="117"/>
      <c r="Y321" s="70"/>
      <c r="Z321" s="117"/>
    </row>
    <row r="322" ht="15.75" customHeight="1">
      <c r="H322" s="117"/>
      <c r="I322" s="117"/>
      <c r="J322" s="117"/>
      <c r="M322" s="70"/>
      <c r="N322" s="70"/>
      <c r="O322" s="70"/>
      <c r="P322" s="117"/>
      <c r="Q322" s="70"/>
      <c r="R322" s="117"/>
      <c r="S322" s="117"/>
      <c r="T322" s="117"/>
      <c r="U322" s="70"/>
      <c r="V322" s="70"/>
      <c r="W322" s="70"/>
      <c r="X322" s="117"/>
      <c r="Y322" s="70"/>
      <c r="Z322" s="117"/>
    </row>
    <row r="323" ht="15.75" customHeight="1">
      <c r="H323" s="117"/>
      <c r="I323" s="117"/>
      <c r="J323" s="117"/>
      <c r="M323" s="70"/>
      <c r="N323" s="70"/>
      <c r="O323" s="70"/>
      <c r="P323" s="117"/>
      <c r="Q323" s="70"/>
      <c r="R323" s="117"/>
      <c r="S323" s="117"/>
      <c r="T323" s="117"/>
      <c r="U323" s="70"/>
      <c r="V323" s="70"/>
      <c r="W323" s="70"/>
      <c r="X323" s="117"/>
      <c r="Y323" s="70"/>
      <c r="Z323" s="117"/>
    </row>
    <row r="324" ht="15.75" customHeight="1">
      <c r="H324" s="117"/>
      <c r="I324" s="117"/>
      <c r="J324" s="117"/>
      <c r="M324" s="70"/>
      <c r="N324" s="70"/>
      <c r="O324" s="70"/>
      <c r="P324" s="117"/>
      <c r="Q324" s="70"/>
      <c r="R324" s="117"/>
      <c r="S324" s="117"/>
      <c r="T324" s="117"/>
      <c r="U324" s="70"/>
      <c r="V324" s="70"/>
      <c r="W324" s="70"/>
      <c r="X324" s="117"/>
      <c r="Y324" s="70"/>
      <c r="Z324" s="117"/>
    </row>
    <row r="325" ht="15.75" customHeight="1">
      <c r="H325" s="117"/>
      <c r="I325" s="117"/>
      <c r="J325" s="117"/>
      <c r="M325" s="70"/>
      <c r="N325" s="70"/>
      <c r="O325" s="70"/>
      <c r="P325" s="117"/>
      <c r="Q325" s="70"/>
      <c r="R325" s="117"/>
      <c r="S325" s="117"/>
      <c r="T325" s="117"/>
      <c r="U325" s="70"/>
      <c r="V325" s="70"/>
      <c r="W325" s="70"/>
      <c r="X325" s="117"/>
      <c r="Y325" s="70"/>
      <c r="Z325" s="117"/>
    </row>
    <row r="326" ht="15.75" customHeight="1">
      <c r="H326" s="117"/>
      <c r="I326" s="117"/>
      <c r="J326" s="117"/>
      <c r="M326" s="70"/>
      <c r="N326" s="70"/>
      <c r="O326" s="70"/>
      <c r="P326" s="117"/>
      <c r="Q326" s="70"/>
      <c r="R326" s="117"/>
      <c r="S326" s="117"/>
      <c r="T326" s="117"/>
      <c r="U326" s="70"/>
      <c r="V326" s="70"/>
      <c r="W326" s="70"/>
      <c r="X326" s="117"/>
      <c r="Y326" s="70"/>
      <c r="Z326" s="117"/>
    </row>
    <row r="327" ht="15.75" customHeight="1">
      <c r="H327" s="117"/>
      <c r="I327" s="117"/>
      <c r="J327" s="117"/>
      <c r="M327" s="70"/>
      <c r="N327" s="70"/>
      <c r="O327" s="70"/>
      <c r="P327" s="117"/>
      <c r="Q327" s="70"/>
      <c r="R327" s="117"/>
      <c r="S327" s="117"/>
      <c r="T327" s="117"/>
      <c r="U327" s="70"/>
      <c r="V327" s="70"/>
      <c r="W327" s="70"/>
      <c r="X327" s="117"/>
      <c r="Y327" s="70"/>
      <c r="Z327" s="117"/>
    </row>
    <row r="328" ht="15.75" customHeight="1">
      <c r="H328" s="117"/>
      <c r="I328" s="117"/>
      <c r="J328" s="117"/>
      <c r="M328" s="70"/>
      <c r="N328" s="70"/>
      <c r="O328" s="70"/>
      <c r="P328" s="117"/>
      <c r="Q328" s="70"/>
      <c r="R328" s="117"/>
      <c r="S328" s="117"/>
      <c r="T328" s="117"/>
      <c r="U328" s="70"/>
      <c r="V328" s="70"/>
      <c r="W328" s="70"/>
      <c r="X328" s="117"/>
      <c r="Y328" s="70"/>
      <c r="Z328" s="117"/>
    </row>
    <row r="329" ht="15.75" customHeight="1">
      <c r="H329" s="117"/>
      <c r="I329" s="117"/>
      <c r="J329" s="117"/>
      <c r="M329" s="70"/>
      <c r="N329" s="70"/>
      <c r="O329" s="70"/>
      <c r="P329" s="117"/>
      <c r="Q329" s="70"/>
      <c r="R329" s="117"/>
      <c r="S329" s="117"/>
      <c r="T329" s="117"/>
      <c r="U329" s="70"/>
      <c r="V329" s="70"/>
      <c r="W329" s="70"/>
      <c r="X329" s="117"/>
      <c r="Y329" s="70"/>
      <c r="Z329" s="117"/>
    </row>
    <row r="330" ht="15.75" customHeight="1">
      <c r="H330" s="117"/>
      <c r="I330" s="117"/>
      <c r="J330" s="117"/>
      <c r="M330" s="70"/>
      <c r="N330" s="70"/>
      <c r="O330" s="70"/>
      <c r="P330" s="117"/>
      <c r="Q330" s="70"/>
      <c r="R330" s="117"/>
      <c r="S330" s="117"/>
      <c r="T330" s="117"/>
      <c r="U330" s="70"/>
      <c r="V330" s="70"/>
      <c r="W330" s="70"/>
      <c r="X330" s="117"/>
      <c r="Y330" s="70"/>
      <c r="Z330" s="117"/>
    </row>
    <row r="331" ht="15.75" customHeight="1">
      <c r="H331" s="117"/>
      <c r="I331" s="117"/>
      <c r="J331" s="117"/>
      <c r="M331" s="70"/>
      <c r="N331" s="70"/>
      <c r="O331" s="70"/>
      <c r="P331" s="117"/>
      <c r="Q331" s="70"/>
      <c r="R331" s="117"/>
      <c r="S331" s="117"/>
      <c r="T331" s="117"/>
      <c r="U331" s="70"/>
      <c r="V331" s="70"/>
      <c r="W331" s="70"/>
      <c r="X331" s="117"/>
      <c r="Y331" s="70"/>
      <c r="Z331" s="117"/>
    </row>
    <row r="332" ht="15.75" customHeight="1">
      <c r="H332" s="117"/>
      <c r="I332" s="117"/>
      <c r="J332" s="117"/>
      <c r="M332" s="70"/>
      <c r="N332" s="70"/>
      <c r="O332" s="70"/>
      <c r="P332" s="117"/>
      <c r="Q332" s="70"/>
      <c r="R332" s="117"/>
      <c r="S332" s="117"/>
      <c r="T332" s="117"/>
      <c r="U332" s="70"/>
      <c r="V332" s="70"/>
      <c r="W332" s="70"/>
      <c r="X332" s="117"/>
      <c r="Y332" s="70"/>
      <c r="Z332" s="117"/>
    </row>
    <row r="333" ht="15.75" customHeight="1">
      <c r="H333" s="117"/>
      <c r="I333" s="117"/>
      <c r="J333" s="117"/>
      <c r="M333" s="70"/>
      <c r="N333" s="70"/>
      <c r="O333" s="70"/>
      <c r="P333" s="117"/>
      <c r="Q333" s="70"/>
      <c r="R333" s="117"/>
      <c r="S333" s="117"/>
      <c r="T333" s="117"/>
      <c r="U333" s="70"/>
      <c r="V333" s="70"/>
      <c r="W333" s="70"/>
      <c r="X333" s="117"/>
      <c r="Y333" s="70"/>
      <c r="Z333" s="117"/>
    </row>
    <row r="334" ht="15.75" customHeight="1">
      <c r="H334" s="117"/>
      <c r="I334" s="117"/>
      <c r="J334" s="117"/>
      <c r="M334" s="70"/>
      <c r="N334" s="70"/>
      <c r="O334" s="70"/>
      <c r="P334" s="117"/>
      <c r="Q334" s="70"/>
      <c r="R334" s="117"/>
      <c r="S334" s="117"/>
      <c r="T334" s="117"/>
      <c r="U334" s="70"/>
      <c r="V334" s="70"/>
      <c r="W334" s="70"/>
      <c r="X334" s="117"/>
      <c r="Y334" s="70"/>
      <c r="Z334" s="117"/>
    </row>
    <row r="335" ht="15.75" customHeight="1">
      <c r="H335" s="117"/>
      <c r="I335" s="117"/>
      <c r="J335" s="117"/>
      <c r="M335" s="70"/>
      <c r="N335" s="70"/>
      <c r="O335" s="70"/>
      <c r="P335" s="117"/>
      <c r="Q335" s="70"/>
      <c r="R335" s="117"/>
      <c r="S335" s="117"/>
      <c r="T335" s="117"/>
      <c r="U335" s="70"/>
      <c r="V335" s="70"/>
      <c r="W335" s="70"/>
      <c r="X335" s="117"/>
      <c r="Y335" s="70"/>
      <c r="Z335" s="117"/>
    </row>
    <row r="336" ht="15.75" customHeight="1">
      <c r="H336" s="117"/>
      <c r="I336" s="117"/>
      <c r="J336" s="117"/>
      <c r="M336" s="70"/>
      <c r="N336" s="70"/>
      <c r="O336" s="70"/>
      <c r="P336" s="117"/>
      <c r="Q336" s="70"/>
      <c r="R336" s="117"/>
      <c r="S336" s="117"/>
      <c r="T336" s="117"/>
      <c r="U336" s="70"/>
      <c r="V336" s="70"/>
      <c r="W336" s="70"/>
      <c r="X336" s="117"/>
      <c r="Y336" s="70"/>
      <c r="Z336" s="117"/>
    </row>
    <row r="337" ht="15.75" customHeight="1">
      <c r="H337" s="117"/>
      <c r="I337" s="117"/>
      <c r="J337" s="117"/>
      <c r="M337" s="70"/>
      <c r="N337" s="70"/>
      <c r="O337" s="70"/>
      <c r="P337" s="117"/>
      <c r="Q337" s="70"/>
      <c r="R337" s="117"/>
      <c r="S337" s="117"/>
      <c r="T337" s="117"/>
      <c r="U337" s="70"/>
      <c r="V337" s="70"/>
      <c r="W337" s="70"/>
      <c r="X337" s="117"/>
      <c r="Y337" s="70"/>
      <c r="Z337" s="117"/>
    </row>
    <row r="338" ht="15.75" customHeight="1">
      <c r="H338" s="117"/>
      <c r="I338" s="117"/>
      <c r="J338" s="117"/>
      <c r="M338" s="70"/>
      <c r="N338" s="70"/>
      <c r="O338" s="70"/>
      <c r="P338" s="117"/>
      <c r="Q338" s="70"/>
      <c r="R338" s="117"/>
      <c r="S338" s="117"/>
      <c r="T338" s="117"/>
      <c r="U338" s="70"/>
      <c r="V338" s="70"/>
      <c r="W338" s="70"/>
      <c r="X338" s="117"/>
      <c r="Y338" s="70"/>
      <c r="Z338" s="117"/>
    </row>
    <row r="339" ht="15.75" customHeight="1">
      <c r="H339" s="117"/>
      <c r="I339" s="117"/>
      <c r="J339" s="117"/>
      <c r="M339" s="70"/>
      <c r="N339" s="70"/>
      <c r="O339" s="70"/>
      <c r="P339" s="117"/>
      <c r="Q339" s="70"/>
      <c r="R339" s="117"/>
      <c r="S339" s="117"/>
      <c r="T339" s="117"/>
      <c r="U339" s="70"/>
      <c r="V339" s="70"/>
      <c r="W339" s="70"/>
      <c r="X339" s="117"/>
      <c r="Y339" s="70"/>
      <c r="Z339" s="117"/>
    </row>
    <row r="340" ht="15.75" customHeight="1">
      <c r="H340" s="117"/>
      <c r="I340" s="117"/>
      <c r="J340" s="117"/>
      <c r="M340" s="70"/>
      <c r="N340" s="70"/>
      <c r="O340" s="70"/>
      <c r="P340" s="117"/>
      <c r="Q340" s="70"/>
      <c r="R340" s="117"/>
      <c r="S340" s="117"/>
      <c r="T340" s="117"/>
      <c r="U340" s="70"/>
      <c r="V340" s="70"/>
      <c r="W340" s="70"/>
      <c r="X340" s="117"/>
      <c r="Y340" s="70"/>
      <c r="Z340" s="117"/>
    </row>
    <row r="341" ht="15.75" customHeight="1">
      <c r="H341" s="117"/>
      <c r="I341" s="117"/>
      <c r="J341" s="117"/>
      <c r="M341" s="70"/>
      <c r="N341" s="70"/>
      <c r="O341" s="70"/>
      <c r="P341" s="117"/>
      <c r="Q341" s="70"/>
      <c r="R341" s="117"/>
      <c r="S341" s="117"/>
      <c r="T341" s="117"/>
      <c r="U341" s="70"/>
      <c r="V341" s="70"/>
      <c r="W341" s="70"/>
      <c r="X341" s="117"/>
      <c r="Y341" s="70"/>
      <c r="Z341" s="117"/>
    </row>
    <row r="342" ht="15.75" customHeight="1">
      <c r="H342" s="117"/>
      <c r="I342" s="117"/>
      <c r="J342" s="117"/>
      <c r="M342" s="70"/>
      <c r="N342" s="70"/>
      <c r="O342" s="70"/>
      <c r="P342" s="117"/>
      <c r="Q342" s="70"/>
      <c r="R342" s="117"/>
      <c r="S342" s="117"/>
      <c r="T342" s="117"/>
      <c r="U342" s="70"/>
      <c r="V342" s="70"/>
      <c r="W342" s="70"/>
      <c r="X342" s="117"/>
      <c r="Y342" s="70"/>
      <c r="Z342" s="117"/>
    </row>
    <row r="343" ht="15.75" customHeight="1">
      <c r="H343" s="117"/>
      <c r="I343" s="117"/>
      <c r="J343" s="117"/>
      <c r="M343" s="70"/>
      <c r="N343" s="70"/>
      <c r="O343" s="70"/>
      <c r="P343" s="117"/>
      <c r="Q343" s="70"/>
      <c r="R343" s="117"/>
      <c r="S343" s="117"/>
      <c r="T343" s="117"/>
      <c r="U343" s="70"/>
      <c r="V343" s="70"/>
      <c r="W343" s="70"/>
      <c r="X343" s="117"/>
      <c r="Y343" s="70"/>
      <c r="Z343" s="117"/>
    </row>
    <row r="344" ht="15.75" customHeight="1">
      <c r="H344" s="117"/>
      <c r="I344" s="117"/>
      <c r="J344" s="117"/>
      <c r="M344" s="70"/>
      <c r="N344" s="70"/>
      <c r="O344" s="70"/>
      <c r="P344" s="117"/>
      <c r="Q344" s="70"/>
      <c r="R344" s="117"/>
      <c r="S344" s="117"/>
      <c r="T344" s="117"/>
      <c r="U344" s="70"/>
      <c r="V344" s="70"/>
      <c r="W344" s="70"/>
      <c r="X344" s="117"/>
      <c r="Y344" s="70"/>
      <c r="Z344" s="117"/>
    </row>
    <row r="345" ht="15.75" customHeight="1">
      <c r="H345" s="117"/>
      <c r="I345" s="117"/>
      <c r="J345" s="117"/>
      <c r="M345" s="70"/>
      <c r="N345" s="70"/>
      <c r="O345" s="70"/>
      <c r="P345" s="117"/>
      <c r="Q345" s="70"/>
      <c r="R345" s="117"/>
      <c r="S345" s="117"/>
      <c r="T345" s="117"/>
      <c r="U345" s="70"/>
      <c r="V345" s="70"/>
      <c r="W345" s="70"/>
      <c r="X345" s="117"/>
      <c r="Y345" s="70"/>
      <c r="Z345" s="117"/>
    </row>
    <row r="346" ht="15.75" customHeight="1">
      <c r="H346" s="117"/>
      <c r="I346" s="117"/>
      <c r="J346" s="117"/>
      <c r="M346" s="70"/>
      <c r="N346" s="70"/>
      <c r="O346" s="70"/>
      <c r="P346" s="117"/>
      <c r="Q346" s="70"/>
      <c r="R346" s="117"/>
      <c r="S346" s="117"/>
      <c r="T346" s="117"/>
      <c r="U346" s="70"/>
      <c r="V346" s="70"/>
      <c r="W346" s="70"/>
      <c r="X346" s="117"/>
      <c r="Y346" s="70"/>
      <c r="Z346" s="117"/>
    </row>
    <row r="347" ht="15.75" customHeight="1">
      <c r="H347" s="117"/>
      <c r="I347" s="117"/>
      <c r="J347" s="117"/>
      <c r="M347" s="70"/>
      <c r="N347" s="70"/>
      <c r="O347" s="70"/>
      <c r="P347" s="117"/>
      <c r="Q347" s="70"/>
      <c r="R347" s="117"/>
      <c r="S347" s="117"/>
      <c r="T347" s="117"/>
      <c r="U347" s="70"/>
      <c r="V347" s="70"/>
      <c r="W347" s="70"/>
      <c r="X347" s="117"/>
      <c r="Y347" s="70"/>
      <c r="Z347" s="117"/>
    </row>
    <row r="348" ht="15.75" customHeight="1">
      <c r="H348" s="117"/>
      <c r="I348" s="117"/>
      <c r="J348" s="117"/>
      <c r="M348" s="70"/>
      <c r="N348" s="70"/>
      <c r="O348" s="70"/>
      <c r="P348" s="117"/>
      <c r="Q348" s="70"/>
      <c r="R348" s="117"/>
      <c r="S348" s="117"/>
      <c r="T348" s="117"/>
      <c r="U348" s="70"/>
      <c r="V348" s="70"/>
      <c r="W348" s="70"/>
      <c r="X348" s="117"/>
      <c r="Y348" s="70"/>
      <c r="Z348" s="117"/>
    </row>
    <row r="349" ht="15.75" customHeight="1">
      <c r="H349" s="117"/>
      <c r="I349" s="117"/>
      <c r="J349" s="117"/>
      <c r="M349" s="70"/>
      <c r="N349" s="70"/>
      <c r="O349" s="70"/>
      <c r="P349" s="117"/>
      <c r="Q349" s="70"/>
      <c r="R349" s="117"/>
      <c r="S349" s="117"/>
      <c r="T349" s="117"/>
      <c r="U349" s="70"/>
      <c r="V349" s="70"/>
      <c r="W349" s="70"/>
      <c r="X349" s="117"/>
      <c r="Y349" s="70"/>
      <c r="Z349" s="117"/>
    </row>
    <row r="350" ht="15.75" customHeight="1">
      <c r="H350" s="117"/>
      <c r="I350" s="117"/>
      <c r="J350" s="117"/>
      <c r="M350" s="70"/>
      <c r="N350" s="70"/>
      <c r="O350" s="70"/>
      <c r="P350" s="117"/>
      <c r="Q350" s="70"/>
      <c r="R350" s="117"/>
      <c r="S350" s="117"/>
      <c r="T350" s="117"/>
      <c r="U350" s="70"/>
      <c r="V350" s="70"/>
      <c r="W350" s="70"/>
      <c r="X350" s="117"/>
      <c r="Y350" s="70"/>
      <c r="Z350" s="117"/>
    </row>
    <row r="351" ht="15.75" customHeight="1">
      <c r="H351" s="117"/>
      <c r="I351" s="117"/>
      <c r="J351" s="117"/>
      <c r="M351" s="70"/>
      <c r="N351" s="70"/>
      <c r="O351" s="70"/>
      <c r="P351" s="117"/>
      <c r="Q351" s="70"/>
      <c r="R351" s="117"/>
      <c r="S351" s="117"/>
      <c r="T351" s="117"/>
      <c r="U351" s="70"/>
      <c r="V351" s="70"/>
      <c r="W351" s="70"/>
      <c r="X351" s="117"/>
      <c r="Y351" s="70"/>
      <c r="Z351" s="117"/>
    </row>
    <row r="352" ht="15.75" customHeight="1">
      <c r="H352" s="117"/>
      <c r="I352" s="117"/>
      <c r="J352" s="117"/>
      <c r="M352" s="70"/>
      <c r="N352" s="70"/>
      <c r="O352" s="70"/>
      <c r="P352" s="117"/>
      <c r="Q352" s="70"/>
      <c r="R352" s="117"/>
      <c r="S352" s="117"/>
      <c r="T352" s="117"/>
      <c r="U352" s="70"/>
      <c r="V352" s="70"/>
      <c r="W352" s="70"/>
      <c r="X352" s="117"/>
      <c r="Y352" s="70"/>
      <c r="Z352" s="117"/>
    </row>
    <row r="353" ht="15.75" customHeight="1">
      <c r="H353" s="117"/>
      <c r="I353" s="117"/>
      <c r="J353" s="117"/>
      <c r="M353" s="70"/>
      <c r="N353" s="70"/>
      <c r="O353" s="70"/>
      <c r="P353" s="117"/>
      <c r="Q353" s="70"/>
      <c r="R353" s="117"/>
      <c r="S353" s="117"/>
      <c r="T353" s="117"/>
      <c r="U353" s="70"/>
      <c r="V353" s="70"/>
      <c r="W353" s="70"/>
      <c r="X353" s="117"/>
      <c r="Y353" s="70"/>
      <c r="Z353" s="117"/>
    </row>
    <row r="354" ht="15.75" customHeight="1">
      <c r="H354" s="117"/>
      <c r="I354" s="117"/>
      <c r="J354" s="117"/>
      <c r="M354" s="70"/>
      <c r="N354" s="70"/>
      <c r="O354" s="70"/>
      <c r="P354" s="117"/>
      <c r="Q354" s="70"/>
      <c r="R354" s="117"/>
      <c r="S354" s="117"/>
      <c r="T354" s="117"/>
      <c r="U354" s="70"/>
      <c r="V354" s="70"/>
      <c r="W354" s="70"/>
      <c r="X354" s="117"/>
      <c r="Y354" s="70"/>
      <c r="Z354" s="117"/>
    </row>
    <row r="355" ht="15.75" customHeight="1">
      <c r="H355" s="117"/>
      <c r="I355" s="117"/>
      <c r="J355" s="117"/>
      <c r="M355" s="70"/>
      <c r="N355" s="70"/>
      <c r="O355" s="70"/>
      <c r="P355" s="117"/>
      <c r="Q355" s="70"/>
      <c r="R355" s="117"/>
      <c r="S355" s="117"/>
      <c r="T355" s="117"/>
      <c r="U355" s="70"/>
      <c r="V355" s="70"/>
      <c r="W355" s="70"/>
      <c r="X355" s="117"/>
      <c r="Y355" s="70"/>
      <c r="Z355" s="117"/>
    </row>
    <row r="356" ht="15.75" customHeight="1">
      <c r="H356" s="117"/>
      <c r="I356" s="117"/>
      <c r="J356" s="117"/>
      <c r="M356" s="70"/>
      <c r="N356" s="70"/>
      <c r="O356" s="70"/>
      <c r="P356" s="117"/>
      <c r="Q356" s="70"/>
      <c r="R356" s="117"/>
      <c r="S356" s="117"/>
      <c r="T356" s="117"/>
      <c r="U356" s="70"/>
      <c r="V356" s="70"/>
      <c r="W356" s="70"/>
      <c r="X356" s="117"/>
      <c r="Y356" s="70"/>
      <c r="Z356" s="117"/>
    </row>
    <row r="357" ht="15.75" customHeight="1">
      <c r="H357" s="117"/>
      <c r="I357" s="117"/>
      <c r="J357" s="117"/>
      <c r="M357" s="70"/>
      <c r="N357" s="70"/>
      <c r="O357" s="70"/>
      <c r="P357" s="117"/>
      <c r="Q357" s="70"/>
      <c r="R357" s="117"/>
      <c r="S357" s="117"/>
      <c r="T357" s="117"/>
      <c r="U357" s="70"/>
      <c r="V357" s="70"/>
      <c r="W357" s="70"/>
      <c r="X357" s="117"/>
      <c r="Y357" s="70"/>
      <c r="Z357" s="117"/>
    </row>
    <row r="358" ht="15.75" customHeight="1">
      <c r="H358" s="117"/>
      <c r="I358" s="117"/>
      <c r="J358" s="117"/>
      <c r="M358" s="70"/>
      <c r="N358" s="70"/>
      <c r="O358" s="70"/>
      <c r="P358" s="117"/>
      <c r="Q358" s="70"/>
      <c r="R358" s="117"/>
      <c r="S358" s="117"/>
      <c r="T358" s="117"/>
      <c r="U358" s="70"/>
      <c r="V358" s="70"/>
      <c r="W358" s="70"/>
      <c r="X358" s="117"/>
      <c r="Y358" s="70"/>
      <c r="Z358" s="117"/>
    </row>
    <row r="359" ht="15.75" customHeight="1">
      <c r="H359" s="117"/>
      <c r="I359" s="117"/>
      <c r="J359" s="117"/>
      <c r="M359" s="70"/>
      <c r="N359" s="70"/>
      <c r="O359" s="70"/>
      <c r="P359" s="117"/>
      <c r="Q359" s="70"/>
      <c r="R359" s="117"/>
      <c r="S359" s="117"/>
      <c r="T359" s="117"/>
      <c r="U359" s="70"/>
      <c r="V359" s="70"/>
      <c r="W359" s="70"/>
      <c r="X359" s="117"/>
      <c r="Y359" s="70"/>
      <c r="Z359" s="117"/>
    </row>
    <row r="360" ht="15.75" customHeight="1">
      <c r="H360" s="117"/>
      <c r="I360" s="117"/>
      <c r="J360" s="117"/>
      <c r="M360" s="70"/>
      <c r="N360" s="70"/>
      <c r="O360" s="70"/>
      <c r="P360" s="117"/>
      <c r="Q360" s="70"/>
      <c r="R360" s="117"/>
      <c r="S360" s="117"/>
      <c r="T360" s="117"/>
      <c r="U360" s="70"/>
      <c r="V360" s="70"/>
      <c r="W360" s="70"/>
      <c r="X360" s="117"/>
      <c r="Y360" s="70"/>
      <c r="Z360" s="117"/>
    </row>
    <row r="361" ht="15.75" customHeight="1">
      <c r="H361" s="117"/>
      <c r="I361" s="117"/>
      <c r="J361" s="117"/>
      <c r="M361" s="70"/>
      <c r="N361" s="70"/>
      <c r="O361" s="70"/>
      <c r="P361" s="117"/>
      <c r="Q361" s="70"/>
      <c r="R361" s="117"/>
      <c r="S361" s="117"/>
      <c r="T361" s="117"/>
      <c r="U361" s="70"/>
      <c r="V361" s="70"/>
      <c r="W361" s="70"/>
      <c r="X361" s="117"/>
      <c r="Y361" s="70"/>
      <c r="Z361" s="117"/>
    </row>
    <row r="362" ht="15.75" customHeight="1">
      <c r="H362" s="117"/>
      <c r="I362" s="117"/>
      <c r="J362" s="117"/>
      <c r="M362" s="70"/>
      <c r="N362" s="70"/>
      <c r="O362" s="70"/>
      <c r="P362" s="117"/>
      <c r="Q362" s="70"/>
      <c r="R362" s="117"/>
      <c r="S362" s="117"/>
      <c r="T362" s="117"/>
      <c r="U362" s="70"/>
      <c r="V362" s="70"/>
      <c r="W362" s="70"/>
      <c r="X362" s="117"/>
      <c r="Y362" s="70"/>
      <c r="Z362" s="117"/>
    </row>
    <row r="363" ht="15.75" customHeight="1">
      <c r="H363" s="117"/>
      <c r="I363" s="117"/>
      <c r="J363" s="117"/>
      <c r="M363" s="70"/>
      <c r="N363" s="70"/>
      <c r="O363" s="70"/>
      <c r="P363" s="117"/>
      <c r="Q363" s="70"/>
      <c r="R363" s="117"/>
      <c r="S363" s="117"/>
      <c r="T363" s="117"/>
      <c r="U363" s="70"/>
      <c r="V363" s="70"/>
      <c r="W363" s="70"/>
      <c r="X363" s="117"/>
      <c r="Y363" s="70"/>
      <c r="Z363" s="117"/>
    </row>
    <row r="364" ht="15.75" customHeight="1">
      <c r="H364" s="117"/>
      <c r="I364" s="117"/>
      <c r="J364" s="117"/>
      <c r="M364" s="70"/>
      <c r="N364" s="70"/>
      <c r="O364" s="70"/>
      <c r="P364" s="117"/>
      <c r="Q364" s="70"/>
      <c r="R364" s="117"/>
      <c r="S364" s="117"/>
      <c r="T364" s="117"/>
      <c r="U364" s="70"/>
      <c r="V364" s="70"/>
      <c r="W364" s="70"/>
      <c r="X364" s="117"/>
      <c r="Y364" s="70"/>
      <c r="Z364" s="117"/>
    </row>
    <row r="365" ht="15.75" customHeight="1">
      <c r="H365" s="117"/>
      <c r="I365" s="117"/>
      <c r="J365" s="117"/>
      <c r="M365" s="70"/>
      <c r="N365" s="70"/>
      <c r="O365" s="70"/>
      <c r="P365" s="117"/>
      <c r="Q365" s="70"/>
      <c r="R365" s="117"/>
      <c r="S365" s="117"/>
      <c r="T365" s="117"/>
      <c r="U365" s="70"/>
      <c r="V365" s="70"/>
      <c r="W365" s="70"/>
      <c r="X365" s="117"/>
      <c r="Y365" s="70"/>
      <c r="Z365" s="117"/>
    </row>
    <row r="366" ht="15.75" customHeight="1">
      <c r="H366" s="117"/>
      <c r="I366" s="117"/>
      <c r="J366" s="117"/>
      <c r="M366" s="70"/>
      <c r="N366" s="70"/>
      <c r="O366" s="70"/>
      <c r="P366" s="117"/>
      <c r="Q366" s="70"/>
      <c r="R366" s="117"/>
      <c r="S366" s="117"/>
      <c r="T366" s="117"/>
      <c r="U366" s="70"/>
      <c r="V366" s="70"/>
      <c r="W366" s="70"/>
      <c r="X366" s="117"/>
      <c r="Y366" s="70"/>
      <c r="Z366" s="117"/>
    </row>
    <row r="367" ht="15.75" customHeight="1">
      <c r="H367" s="117"/>
      <c r="I367" s="117"/>
      <c r="J367" s="117"/>
      <c r="M367" s="70"/>
      <c r="N367" s="70"/>
      <c r="O367" s="70"/>
      <c r="P367" s="117"/>
      <c r="Q367" s="70"/>
      <c r="R367" s="117"/>
      <c r="S367" s="117"/>
      <c r="T367" s="117"/>
      <c r="U367" s="70"/>
      <c r="V367" s="70"/>
      <c r="W367" s="70"/>
      <c r="X367" s="117"/>
      <c r="Y367" s="70"/>
      <c r="Z367" s="117"/>
    </row>
    <row r="368" ht="15.75" customHeight="1">
      <c r="H368" s="117"/>
      <c r="I368" s="117"/>
      <c r="J368" s="117"/>
      <c r="M368" s="70"/>
      <c r="N368" s="70"/>
      <c r="O368" s="70"/>
      <c r="P368" s="117"/>
      <c r="Q368" s="70"/>
      <c r="R368" s="117"/>
      <c r="S368" s="117"/>
      <c r="T368" s="117"/>
      <c r="U368" s="70"/>
      <c r="V368" s="70"/>
      <c r="W368" s="70"/>
      <c r="X368" s="117"/>
      <c r="Y368" s="70"/>
      <c r="Z368" s="117"/>
    </row>
    <row r="369" ht="15.75" customHeight="1">
      <c r="H369" s="117"/>
      <c r="I369" s="117"/>
      <c r="J369" s="117"/>
      <c r="M369" s="70"/>
      <c r="N369" s="70"/>
      <c r="O369" s="70"/>
      <c r="P369" s="117"/>
      <c r="Q369" s="70"/>
      <c r="R369" s="117"/>
      <c r="S369" s="117"/>
      <c r="T369" s="117"/>
      <c r="U369" s="70"/>
      <c r="V369" s="70"/>
      <c r="W369" s="70"/>
      <c r="X369" s="117"/>
      <c r="Y369" s="70"/>
      <c r="Z369" s="117"/>
    </row>
    <row r="370" ht="15.75" customHeight="1">
      <c r="H370" s="117"/>
      <c r="I370" s="117"/>
      <c r="J370" s="117"/>
      <c r="M370" s="70"/>
      <c r="N370" s="70"/>
      <c r="O370" s="70"/>
      <c r="P370" s="117"/>
      <c r="Q370" s="70"/>
      <c r="R370" s="117"/>
      <c r="S370" s="117"/>
      <c r="T370" s="117"/>
      <c r="U370" s="70"/>
      <c r="V370" s="70"/>
      <c r="W370" s="70"/>
      <c r="X370" s="117"/>
      <c r="Y370" s="70"/>
      <c r="Z370" s="117"/>
    </row>
    <row r="371" ht="15.75" customHeight="1">
      <c r="H371" s="117"/>
      <c r="I371" s="117"/>
      <c r="J371" s="117"/>
      <c r="M371" s="70"/>
      <c r="N371" s="70"/>
      <c r="O371" s="70"/>
      <c r="P371" s="117"/>
      <c r="Q371" s="70"/>
      <c r="R371" s="117"/>
      <c r="S371" s="117"/>
      <c r="T371" s="117"/>
      <c r="U371" s="70"/>
      <c r="V371" s="70"/>
      <c r="W371" s="70"/>
      <c r="X371" s="117"/>
      <c r="Y371" s="70"/>
      <c r="Z371" s="117"/>
    </row>
    <row r="372" ht="15.75" customHeight="1">
      <c r="H372" s="117"/>
      <c r="I372" s="117"/>
      <c r="J372" s="117"/>
      <c r="M372" s="70"/>
      <c r="N372" s="70"/>
      <c r="O372" s="70"/>
      <c r="P372" s="117"/>
      <c r="Q372" s="70"/>
      <c r="R372" s="117"/>
      <c r="S372" s="117"/>
      <c r="T372" s="117"/>
      <c r="U372" s="70"/>
      <c r="V372" s="70"/>
      <c r="W372" s="70"/>
      <c r="X372" s="117"/>
      <c r="Y372" s="70"/>
      <c r="Z372" s="117"/>
    </row>
    <row r="373" ht="15.75" customHeight="1">
      <c r="H373" s="117"/>
      <c r="I373" s="117"/>
      <c r="J373" s="117"/>
      <c r="M373" s="70"/>
      <c r="N373" s="70"/>
      <c r="O373" s="70"/>
      <c r="P373" s="117"/>
      <c r="Q373" s="70"/>
      <c r="R373" s="117"/>
      <c r="S373" s="117"/>
      <c r="T373" s="117"/>
      <c r="U373" s="70"/>
      <c r="V373" s="70"/>
      <c r="W373" s="70"/>
      <c r="X373" s="117"/>
      <c r="Y373" s="70"/>
      <c r="Z373" s="117"/>
    </row>
    <row r="374" ht="15.75" customHeight="1">
      <c r="H374" s="117"/>
      <c r="I374" s="117"/>
      <c r="J374" s="117"/>
      <c r="M374" s="70"/>
      <c r="N374" s="70"/>
      <c r="O374" s="70"/>
      <c r="P374" s="117"/>
      <c r="Q374" s="70"/>
      <c r="R374" s="117"/>
      <c r="S374" s="117"/>
      <c r="T374" s="117"/>
      <c r="U374" s="70"/>
      <c r="V374" s="70"/>
      <c r="W374" s="70"/>
      <c r="X374" s="117"/>
      <c r="Y374" s="70"/>
      <c r="Z374" s="117"/>
    </row>
    <row r="375" ht="15.75" customHeight="1">
      <c r="H375" s="117"/>
      <c r="I375" s="117"/>
      <c r="J375" s="117"/>
      <c r="M375" s="70"/>
      <c r="N375" s="70"/>
      <c r="O375" s="70"/>
      <c r="P375" s="117"/>
      <c r="Q375" s="70"/>
      <c r="R375" s="117"/>
      <c r="S375" s="117"/>
      <c r="T375" s="117"/>
      <c r="U375" s="70"/>
      <c r="V375" s="70"/>
      <c r="W375" s="70"/>
      <c r="X375" s="117"/>
      <c r="Y375" s="70"/>
      <c r="Z375" s="117"/>
    </row>
    <row r="376" ht="15.75" customHeight="1">
      <c r="H376" s="117"/>
      <c r="I376" s="117"/>
      <c r="J376" s="117"/>
      <c r="M376" s="70"/>
      <c r="N376" s="70"/>
      <c r="O376" s="70"/>
      <c r="P376" s="117"/>
      <c r="Q376" s="70"/>
      <c r="R376" s="117"/>
      <c r="S376" s="117"/>
      <c r="T376" s="117"/>
      <c r="U376" s="70"/>
      <c r="V376" s="70"/>
      <c r="W376" s="70"/>
      <c r="X376" s="117"/>
      <c r="Y376" s="70"/>
      <c r="Z376" s="117"/>
    </row>
    <row r="377" ht="15.75" customHeight="1">
      <c r="H377" s="117"/>
      <c r="I377" s="117"/>
      <c r="J377" s="117"/>
      <c r="M377" s="70"/>
      <c r="N377" s="70"/>
      <c r="O377" s="70"/>
      <c r="P377" s="117"/>
      <c r="Q377" s="70"/>
      <c r="R377" s="117"/>
      <c r="S377" s="117"/>
      <c r="T377" s="117"/>
      <c r="U377" s="70"/>
      <c r="V377" s="70"/>
      <c r="W377" s="70"/>
      <c r="X377" s="117"/>
      <c r="Y377" s="70"/>
      <c r="Z377" s="117"/>
    </row>
    <row r="378" ht="15.75" customHeight="1">
      <c r="H378" s="117"/>
      <c r="I378" s="117"/>
      <c r="J378" s="117"/>
      <c r="M378" s="70"/>
      <c r="N378" s="70"/>
      <c r="O378" s="70"/>
      <c r="P378" s="117"/>
      <c r="Q378" s="70"/>
      <c r="R378" s="117"/>
      <c r="S378" s="117"/>
      <c r="T378" s="117"/>
      <c r="U378" s="70"/>
      <c r="V378" s="70"/>
      <c r="W378" s="70"/>
      <c r="X378" s="117"/>
      <c r="Y378" s="70"/>
      <c r="Z378" s="117"/>
    </row>
    <row r="379" ht="15.75" customHeight="1">
      <c r="H379" s="117"/>
      <c r="I379" s="117"/>
      <c r="J379" s="117"/>
      <c r="M379" s="70"/>
      <c r="N379" s="70"/>
      <c r="O379" s="70"/>
      <c r="P379" s="117"/>
      <c r="Q379" s="70"/>
      <c r="R379" s="117"/>
      <c r="S379" s="117"/>
      <c r="T379" s="117"/>
      <c r="U379" s="70"/>
      <c r="V379" s="70"/>
      <c r="W379" s="70"/>
      <c r="X379" s="117"/>
      <c r="Y379" s="70"/>
      <c r="Z379" s="117"/>
    </row>
    <row r="380" ht="15.75" customHeight="1">
      <c r="H380" s="117"/>
      <c r="I380" s="117"/>
      <c r="J380" s="117"/>
      <c r="M380" s="70"/>
      <c r="N380" s="70"/>
      <c r="O380" s="70"/>
      <c r="P380" s="117"/>
      <c r="Q380" s="70"/>
      <c r="R380" s="117"/>
      <c r="S380" s="117"/>
      <c r="T380" s="117"/>
      <c r="U380" s="70"/>
      <c r="V380" s="70"/>
      <c r="W380" s="70"/>
      <c r="X380" s="117"/>
      <c r="Y380" s="70"/>
      <c r="Z380" s="117"/>
    </row>
    <row r="381" ht="15.75" customHeight="1">
      <c r="H381" s="117"/>
      <c r="I381" s="117"/>
      <c r="J381" s="117"/>
      <c r="M381" s="70"/>
      <c r="N381" s="70"/>
      <c r="O381" s="70"/>
      <c r="P381" s="117"/>
      <c r="Q381" s="70"/>
      <c r="R381" s="117"/>
      <c r="S381" s="117"/>
      <c r="T381" s="117"/>
      <c r="U381" s="70"/>
      <c r="V381" s="70"/>
      <c r="W381" s="70"/>
      <c r="X381" s="117"/>
      <c r="Y381" s="70"/>
      <c r="Z381" s="117"/>
    </row>
    <row r="382" ht="15.75" customHeight="1">
      <c r="H382" s="117"/>
      <c r="I382" s="117"/>
      <c r="J382" s="117"/>
      <c r="M382" s="70"/>
      <c r="N382" s="70"/>
      <c r="O382" s="70"/>
      <c r="P382" s="117"/>
      <c r="Q382" s="70"/>
      <c r="R382" s="117"/>
      <c r="S382" s="117"/>
      <c r="T382" s="117"/>
      <c r="U382" s="70"/>
      <c r="V382" s="70"/>
      <c r="W382" s="70"/>
      <c r="X382" s="117"/>
      <c r="Y382" s="70"/>
      <c r="Z382" s="117"/>
    </row>
    <row r="383" ht="15.75" customHeight="1">
      <c r="H383" s="117"/>
      <c r="I383" s="117"/>
      <c r="J383" s="117"/>
      <c r="M383" s="70"/>
      <c r="N383" s="70"/>
      <c r="O383" s="70"/>
      <c r="P383" s="117"/>
      <c r="Q383" s="70"/>
      <c r="R383" s="117"/>
      <c r="S383" s="117"/>
      <c r="T383" s="117"/>
      <c r="U383" s="70"/>
      <c r="V383" s="70"/>
      <c r="W383" s="70"/>
      <c r="X383" s="117"/>
      <c r="Y383" s="70"/>
      <c r="Z383" s="117"/>
    </row>
    <row r="384" ht="15.75" customHeight="1">
      <c r="H384" s="117"/>
      <c r="I384" s="117"/>
      <c r="J384" s="117"/>
      <c r="M384" s="70"/>
      <c r="N384" s="70"/>
      <c r="O384" s="70"/>
      <c r="P384" s="117"/>
      <c r="Q384" s="70"/>
      <c r="R384" s="117"/>
      <c r="S384" s="117"/>
      <c r="T384" s="117"/>
      <c r="U384" s="70"/>
      <c r="V384" s="70"/>
      <c r="W384" s="70"/>
      <c r="X384" s="117"/>
      <c r="Y384" s="70"/>
      <c r="Z384" s="117"/>
    </row>
    <row r="385" ht="15.75" customHeight="1">
      <c r="H385" s="117"/>
      <c r="I385" s="117"/>
      <c r="J385" s="117"/>
      <c r="M385" s="70"/>
      <c r="N385" s="70"/>
      <c r="O385" s="70"/>
      <c r="P385" s="117"/>
      <c r="Q385" s="70"/>
      <c r="R385" s="117"/>
      <c r="S385" s="117"/>
      <c r="T385" s="117"/>
      <c r="U385" s="70"/>
      <c r="V385" s="70"/>
      <c r="W385" s="70"/>
      <c r="X385" s="117"/>
      <c r="Y385" s="70"/>
      <c r="Z385" s="117"/>
    </row>
    <row r="386" ht="15.75" customHeight="1">
      <c r="H386" s="117"/>
      <c r="I386" s="117"/>
      <c r="J386" s="117"/>
      <c r="M386" s="70"/>
      <c r="N386" s="70"/>
      <c r="O386" s="70"/>
      <c r="P386" s="117"/>
      <c r="Q386" s="70"/>
      <c r="R386" s="117"/>
      <c r="S386" s="117"/>
      <c r="T386" s="117"/>
      <c r="U386" s="70"/>
      <c r="V386" s="70"/>
      <c r="W386" s="70"/>
      <c r="X386" s="117"/>
      <c r="Y386" s="70"/>
      <c r="Z386" s="117"/>
    </row>
    <row r="387" ht="15.75" customHeight="1">
      <c r="H387" s="117"/>
      <c r="I387" s="117"/>
      <c r="J387" s="117"/>
      <c r="M387" s="70"/>
      <c r="N387" s="70"/>
      <c r="O387" s="70"/>
      <c r="P387" s="117"/>
      <c r="Q387" s="70"/>
      <c r="R387" s="117"/>
      <c r="S387" s="117"/>
      <c r="T387" s="117"/>
      <c r="U387" s="70"/>
      <c r="V387" s="70"/>
      <c r="W387" s="70"/>
      <c r="X387" s="117"/>
      <c r="Y387" s="70"/>
      <c r="Z387" s="117"/>
    </row>
    <row r="388" ht="15.75" customHeight="1">
      <c r="H388" s="117"/>
      <c r="I388" s="117"/>
      <c r="J388" s="117"/>
      <c r="M388" s="70"/>
      <c r="N388" s="70"/>
      <c r="O388" s="70"/>
      <c r="P388" s="117"/>
      <c r="Q388" s="70"/>
      <c r="R388" s="117"/>
      <c r="S388" s="117"/>
      <c r="T388" s="117"/>
      <c r="U388" s="70"/>
      <c r="V388" s="70"/>
      <c r="W388" s="70"/>
      <c r="X388" s="117"/>
      <c r="Y388" s="70"/>
      <c r="Z388" s="117"/>
    </row>
    <row r="389" ht="15.75" customHeight="1">
      <c r="H389" s="117"/>
      <c r="I389" s="117"/>
      <c r="J389" s="117"/>
      <c r="M389" s="70"/>
      <c r="N389" s="70"/>
      <c r="O389" s="70"/>
      <c r="P389" s="117"/>
      <c r="Q389" s="70"/>
      <c r="R389" s="117"/>
      <c r="S389" s="117"/>
      <c r="T389" s="117"/>
      <c r="U389" s="70"/>
      <c r="V389" s="70"/>
      <c r="W389" s="70"/>
      <c r="X389" s="117"/>
      <c r="Y389" s="70"/>
      <c r="Z389" s="117"/>
    </row>
    <row r="390" ht="15.75" customHeight="1">
      <c r="H390" s="117"/>
      <c r="I390" s="117"/>
      <c r="J390" s="117"/>
      <c r="M390" s="70"/>
      <c r="N390" s="70"/>
      <c r="O390" s="70"/>
      <c r="P390" s="117"/>
      <c r="Q390" s="70"/>
      <c r="R390" s="117"/>
      <c r="S390" s="117"/>
      <c r="T390" s="117"/>
      <c r="U390" s="70"/>
      <c r="V390" s="70"/>
      <c r="W390" s="70"/>
      <c r="X390" s="117"/>
      <c r="Y390" s="70"/>
      <c r="Z390" s="117"/>
    </row>
    <row r="391" ht="15.75" customHeight="1">
      <c r="H391" s="117"/>
      <c r="I391" s="117"/>
      <c r="J391" s="117"/>
      <c r="M391" s="70"/>
      <c r="N391" s="70"/>
      <c r="O391" s="70"/>
      <c r="P391" s="117"/>
      <c r="Q391" s="70"/>
      <c r="R391" s="117"/>
      <c r="S391" s="117"/>
      <c r="T391" s="117"/>
      <c r="U391" s="70"/>
      <c r="V391" s="70"/>
      <c r="W391" s="70"/>
      <c r="X391" s="117"/>
      <c r="Y391" s="70"/>
      <c r="Z391" s="117"/>
    </row>
    <row r="392" ht="15.75" customHeight="1">
      <c r="H392" s="117"/>
      <c r="I392" s="117"/>
      <c r="J392" s="117"/>
      <c r="M392" s="70"/>
      <c r="N392" s="70"/>
      <c r="O392" s="70"/>
      <c r="P392" s="117"/>
      <c r="Q392" s="70"/>
      <c r="R392" s="117"/>
      <c r="S392" s="117"/>
      <c r="T392" s="117"/>
      <c r="U392" s="70"/>
      <c r="V392" s="70"/>
      <c r="W392" s="70"/>
      <c r="X392" s="117"/>
      <c r="Y392" s="70"/>
      <c r="Z392" s="117"/>
    </row>
    <row r="393" ht="15.75" customHeight="1">
      <c r="H393" s="117"/>
      <c r="I393" s="117"/>
      <c r="J393" s="117"/>
      <c r="M393" s="70"/>
      <c r="N393" s="70"/>
      <c r="O393" s="70"/>
      <c r="P393" s="117"/>
      <c r="Q393" s="70"/>
      <c r="R393" s="117"/>
      <c r="S393" s="117"/>
      <c r="T393" s="117"/>
      <c r="U393" s="70"/>
      <c r="V393" s="70"/>
      <c r="W393" s="70"/>
      <c r="X393" s="117"/>
      <c r="Y393" s="70"/>
      <c r="Z393" s="117"/>
    </row>
    <row r="394" ht="15.75" customHeight="1">
      <c r="H394" s="117"/>
      <c r="I394" s="117"/>
      <c r="J394" s="117"/>
      <c r="M394" s="70"/>
      <c r="N394" s="70"/>
      <c r="O394" s="70"/>
      <c r="P394" s="117"/>
      <c r="Q394" s="70"/>
      <c r="R394" s="117"/>
      <c r="S394" s="117"/>
      <c r="T394" s="117"/>
      <c r="U394" s="70"/>
      <c r="V394" s="70"/>
      <c r="W394" s="70"/>
      <c r="X394" s="117"/>
      <c r="Y394" s="70"/>
      <c r="Z394" s="117"/>
    </row>
    <row r="395" ht="15.75" customHeight="1">
      <c r="H395" s="117"/>
      <c r="I395" s="117"/>
      <c r="J395" s="117"/>
      <c r="M395" s="70"/>
      <c r="N395" s="70"/>
      <c r="O395" s="70"/>
      <c r="P395" s="117"/>
      <c r="Q395" s="70"/>
      <c r="R395" s="117"/>
      <c r="S395" s="117"/>
      <c r="T395" s="117"/>
      <c r="U395" s="70"/>
      <c r="V395" s="70"/>
      <c r="W395" s="70"/>
      <c r="X395" s="117"/>
      <c r="Y395" s="70"/>
      <c r="Z395" s="117"/>
    </row>
    <row r="396" ht="15.75" customHeight="1">
      <c r="H396" s="117"/>
      <c r="I396" s="117"/>
      <c r="J396" s="117"/>
      <c r="M396" s="70"/>
      <c r="N396" s="70"/>
      <c r="O396" s="70"/>
      <c r="P396" s="117"/>
      <c r="Q396" s="70"/>
      <c r="R396" s="117"/>
      <c r="S396" s="117"/>
      <c r="T396" s="117"/>
      <c r="U396" s="70"/>
      <c r="V396" s="70"/>
      <c r="W396" s="70"/>
      <c r="X396" s="117"/>
      <c r="Y396" s="70"/>
      <c r="Z396" s="117"/>
    </row>
    <row r="397" ht="15.75" customHeight="1">
      <c r="H397" s="117"/>
      <c r="I397" s="117"/>
      <c r="J397" s="117"/>
      <c r="M397" s="70"/>
      <c r="N397" s="70"/>
      <c r="O397" s="70"/>
      <c r="P397" s="117"/>
      <c r="Q397" s="70"/>
      <c r="R397" s="117"/>
      <c r="S397" s="117"/>
      <c r="T397" s="117"/>
      <c r="U397" s="70"/>
      <c r="V397" s="70"/>
      <c r="W397" s="70"/>
      <c r="X397" s="117"/>
      <c r="Y397" s="70"/>
      <c r="Z397" s="117"/>
    </row>
    <row r="398" ht="15.75" customHeight="1">
      <c r="H398" s="117"/>
      <c r="I398" s="117"/>
      <c r="J398" s="117"/>
      <c r="M398" s="70"/>
      <c r="N398" s="70"/>
      <c r="O398" s="70"/>
      <c r="P398" s="117"/>
      <c r="Q398" s="70"/>
      <c r="R398" s="117"/>
      <c r="S398" s="117"/>
      <c r="T398" s="117"/>
      <c r="U398" s="70"/>
      <c r="V398" s="70"/>
      <c r="W398" s="70"/>
      <c r="X398" s="117"/>
      <c r="Y398" s="70"/>
      <c r="Z398" s="117"/>
    </row>
    <row r="399" ht="15.75" customHeight="1">
      <c r="H399" s="117"/>
      <c r="I399" s="117"/>
      <c r="J399" s="117"/>
      <c r="M399" s="70"/>
      <c r="N399" s="70"/>
      <c r="O399" s="70"/>
      <c r="P399" s="117"/>
      <c r="Q399" s="70"/>
      <c r="R399" s="117"/>
      <c r="S399" s="117"/>
      <c r="T399" s="117"/>
      <c r="U399" s="70"/>
      <c r="V399" s="70"/>
      <c r="W399" s="70"/>
      <c r="X399" s="117"/>
      <c r="Y399" s="70"/>
      <c r="Z399" s="117"/>
    </row>
    <row r="400" ht="15.75" customHeight="1">
      <c r="H400" s="117"/>
      <c r="I400" s="117"/>
      <c r="J400" s="117"/>
      <c r="M400" s="70"/>
      <c r="N400" s="70"/>
      <c r="O400" s="70"/>
      <c r="P400" s="117"/>
      <c r="Q400" s="70"/>
      <c r="R400" s="117"/>
      <c r="S400" s="117"/>
      <c r="T400" s="117"/>
      <c r="U400" s="70"/>
      <c r="V400" s="70"/>
      <c r="W400" s="70"/>
      <c r="X400" s="117"/>
      <c r="Y400" s="70"/>
      <c r="Z400" s="117"/>
    </row>
    <row r="401" ht="15.75" customHeight="1">
      <c r="H401" s="117"/>
      <c r="I401" s="117"/>
      <c r="J401" s="117"/>
      <c r="M401" s="70"/>
      <c r="N401" s="70"/>
      <c r="O401" s="70"/>
      <c r="P401" s="117"/>
      <c r="Q401" s="70"/>
      <c r="R401" s="117"/>
      <c r="S401" s="117"/>
      <c r="T401" s="117"/>
      <c r="U401" s="70"/>
      <c r="V401" s="70"/>
      <c r="W401" s="70"/>
      <c r="X401" s="117"/>
      <c r="Y401" s="70"/>
      <c r="Z401" s="117"/>
    </row>
    <row r="402" ht="15.75" customHeight="1">
      <c r="H402" s="117"/>
      <c r="I402" s="117"/>
      <c r="J402" s="117"/>
      <c r="M402" s="70"/>
      <c r="N402" s="70"/>
      <c r="O402" s="70"/>
      <c r="P402" s="117"/>
      <c r="Q402" s="70"/>
      <c r="R402" s="117"/>
      <c r="S402" s="117"/>
      <c r="T402" s="117"/>
      <c r="U402" s="70"/>
      <c r="V402" s="70"/>
      <c r="W402" s="70"/>
      <c r="X402" s="117"/>
      <c r="Y402" s="70"/>
      <c r="Z402" s="117"/>
    </row>
    <row r="403" ht="15.75" customHeight="1">
      <c r="H403" s="117"/>
      <c r="I403" s="117"/>
      <c r="J403" s="117"/>
      <c r="M403" s="70"/>
      <c r="N403" s="70"/>
      <c r="O403" s="70"/>
      <c r="P403" s="117"/>
      <c r="Q403" s="70"/>
      <c r="R403" s="117"/>
      <c r="S403" s="117"/>
      <c r="T403" s="117"/>
      <c r="U403" s="70"/>
      <c r="V403" s="70"/>
      <c r="W403" s="70"/>
      <c r="X403" s="117"/>
      <c r="Y403" s="70"/>
      <c r="Z403" s="117"/>
    </row>
    <row r="404" ht="15.75" customHeight="1">
      <c r="H404" s="117"/>
      <c r="I404" s="117"/>
      <c r="J404" s="117"/>
      <c r="M404" s="70"/>
      <c r="N404" s="70"/>
      <c r="O404" s="70"/>
      <c r="P404" s="117"/>
      <c r="Q404" s="70"/>
      <c r="R404" s="117"/>
      <c r="S404" s="117"/>
      <c r="T404" s="117"/>
      <c r="U404" s="70"/>
      <c r="V404" s="70"/>
      <c r="W404" s="70"/>
      <c r="X404" s="117"/>
      <c r="Y404" s="70"/>
      <c r="Z404" s="117"/>
    </row>
    <row r="405" ht="15.75" customHeight="1">
      <c r="H405" s="117"/>
      <c r="I405" s="117"/>
      <c r="J405" s="117"/>
      <c r="M405" s="70"/>
      <c r="N405" s="70"/>
      <c r="O405" s="70"/>
      <c r="P405" s="117"/>
      <c r="Q405" s="70"/>
      <c r="R405" s="117"/>
      <c r="S405" s="117"/>
      <c r="T405" s="117"/>
      <c r="U405" s="70"/>
      <c r="V405" s="70"/>
      <c r="W405" s="70"/>
      <c r="X405" s="117"/>
      <c r="Y405" s="70"/>
      <c r="Z405" s="117"/>
    </row>
    <row r="406" ht="15.75" customHeight="1">
      <c r="H406" s="117"/>
      <c r="I406" s="117"/>
      <c r="J406" s="117"/>
      <c r="M406" s="70"/>
      <c r="N406" s="70"/>
      <c r="O406" s="70"/>
      <c r="P406" s="117"/>
      <c r="Q406" s="70"/>
      <c r="R406" s="117"/>
      <c r="S406" s="117"/>
      <c r="T406" s="117"/>
      <c r="U406" s="70"/>
      <c r="V406" s="70"/>
      <c r="W406" s="70"/>
      <c r="X406" s="117"/>
      <c r="Y406" s="70"/>
      <c r="Z406" s="117"/>
    </row>
    <row r="407" ht="15.75" customHeight="1">
      <c r="H407" s="117"/>
      <c r="I407" s="117"/>
      <c r="J407" s="117"/>
      <c r="M407" s="70"/>
      <c r="N407" s="70"/>
      <c r="O407" s="70"/>
      <c r="P407" s="117"/>
      <c r="Q407" s="70"/>
      <c r="R407" s="117"/>
      <c r="S407" s="117"/>
      <c r="T407" s="117"/>
      <c r="U407" s="70"/>
      <c r="V407" s="70"/>
      <c r="W407" s="70"/>
      <c r="X407" s="117"/>
      <c r="Y407" s="70"/>
      <c r="Z407" s="117"/>
    </row>
    <row r="408" ht="15.75" customHeight="1">
      <c r="H408" s="117"/>
      <c r="I408" s="117"/>
      <c r="J408" s="117"/>
      <c r="M408" s="70"/>
      <c r="N408" s="70"/>
      <c r="O408" s="70"/>
      <c r="P408" s="117"/>
      <c r="Q408" s="70"/>
      <c r="R408" s="117"/>
      <c r="S408" s="117"/>
      <c r="T408" s="117"/>
      <c r="U408" s="70"/>
      <c r="V408" s="70"/>
      <c r="W408" s="70"/>
      <c r="X408" s="117"/>
      <c r="Y408" s="70"/>
      <c r="Z408" s="117"/>
    </row>
    <row r="409" ht="15.75" customHeight="1">
      <c r="H409" s="117"/>
      <c r="I409" s="117"/>
      <c r="J409" s="117"/>
      <c r="M409" s="70"/>
      <c r="N409" s="70"/>
      <c r="O409" s="70"/>
      <c r="P409" s="117"/>
      <c r="Q409" s="70"/>
      <c r="R409" s="117"/>
      <c r="S409" s="117"/>
      <c r="T409" s="117"/>
      <c r="U409" s="70"/>
      <c r="V409" s="70"/>
      <c r="W409" s="70"/>
      <c r="X409" s="117"/>
      <c r="Y409" s="70"/>
      <c r="Z409" s="117"/>
    </row>
    <row r="410" ht="15.75" customHeight="1">
      <c r="H410" s="117"/>
      <c r="I410" s="117"/>
      <c r="J410" s="117"/>
      <c r="M410" s="70"/>
      <c r="N410" s="70"/>
      <c r="O410" s="70"/>
      <c r="P410" s="117"/>
      <c r="Q410" s="70"/>
      <c r="R410" s="117"/>
      <c r="S410" s="117"/>
      <c r="T410" s="117"/>
      <c r="U410" s="70"/>
      <c r="V410" s="70"/>
      <c r="W410" s="70"/>
      <c r="X410" s="117"/>
      <c r="Y410" s="70"/>
      <c r="Z410" s="117"/>
    </row>
    <row r="411" ht="15.75" customHeight="1">
      <c r="H411" s="117"/>
      <c r="I411" s="117"/>
      <c r="J411" s="117"/>
      <c r="M411" s="70"/>
      <c r="N411" s="70"/>
      <c r="O411" s="70"/>
      <c r="P411" s="117"/>
      <c r="Q411" s="70"/>
      <c r="R411" s="117"/>
      <c r="S411" s="117"/>
      <c r="T411" s="117"/>
      <c r="U411" s="70"/>
      <c r="V411" s="70"/>
      <c r="W411" s="70"/>
      <c r="X411" s="117"/>
      <c r="Y411" s="70"/>
      <c r="Z411" s="117"/>
    </row>
    <row r="412" ht="15.75" customHeight="1">
      <c r="H412" s="117"/>
      <c r="I412" s="117"/>
      <c r="J412" s="117"/>
      <c r="M412" s="70"/>
      <c r="N412" s="70"/>
      <c r="O412" s="70"/>
      <c r="P412" s="117"/>
      <c r="Q412" s="70"/>
      <c r="R412" s="117"/>
      <c r="S412" s="117"/>
      <c r="T412" s="117"/>
      <c r="U412" s="70"/>
      <c r="V412" s="70"/>
      <c r="W412" s="70"/>
      <c r="X412" s="117"/>
      <c r="Y412" s="70"/>
      <c r="Z412" s="117"/>
    </row>
    <row r="413" ht="15.75" customHeight="1">
      <c r="H413" s="117"/>
      <c r="I413" s="117"/>
      <c r="J413" s="117"/>
      <c r="M413" s="70"/>
      <c r="N413" s="70"/>
      <c r="O413" s="70"/>
      <c r="P413" s="117"/>
      <c r="Q413" s="70"/>
      <c r="R413" s="117"/>
      <c r="S413" s="117"/>
      <c r="T413" s="117"/>
      <c r="U413" s="70"/>
      <c r="V413" s="70"/>
      <c r="W413" s="70"/>
      <c r="X413" s="117"/>
      <c r="Y413" s="70"/>
      <c r="Z413" s="117"/>
    </row>
    <row r="414" ht="15.75" customHeight="1">
      <c r="H414" s="117"/>
      <c r="I414" s="117"/>
      <c r="J414" s="117"/>
      <c r="M414" s="70"/>
      <c r="N414" s="70"/>
      <c r="O414" s="70"/>
      <c r="P414" s="117"/>
      <c r="Q414" s="70"/>
      <c r="R414" s="117"/>
      <c r="S414" s="117"/>
      <c r="T414" s="117"/>
      <c r="U414" s="70"/>
      <c r="V414" s="70"/>
      <c r="W414" s="70"/>
      <c r="X414" s="117"/>
      <c r="Y414" s="70"/>
      <c r="Z414" s="117"/>
    </row>
    <row r="415" ht="15.75" customHeight="1">
      <c r="H415" s="117"/>
      <c r="I415" s="117"/>
      <c r="J415" s="117"/>
      <c r="M415" s="70"/>
      <c r="N415" s="70"/>
      <c r="O415" s="70"/>
      <c r="P415" s="117"/>
      <c r="Q415" s="70"/>
      <c r="R415" s="117"/>
      <c r="S415" s="117"/>
      <c r="T415" s="117"/>
      <c r="U415" s="70"/>
      <c r="V415" s="70"/>
      <c r="W415" s="70"/>
      <c r="X415" s="117"/>
      <c r="Y415" s="70"/>
      <c r="Z415" s="117"/>
    </row>
    <row r="416" ht="15.75" customHeight="1">
      <c r="H416" s="117"/>
      <c r="I416" s="117"/>
      <c r="J416" s="117"/>
      <c r="M416" s="70"/>
      <c r="N416" s="70"/>
      <c r="O416" s="70"/>
      <c r="P416" s="117"/>
      <c r="Q416" s="70"/>
      <c r="R416" s="117"/>
      <c r="S416" s="117"/>
      <c r="T416" s="117"/>
      <c r="U416" s="70"/>
      <c r="V416" s="70"/>
      <c r="W416" s="70"/>
      <c r="X416" s="117"/>
      <c r="Y416" s="70"/>
      <c r="Z416" s="117"/>
    </row>
    <row r="417" ht="15.75" customHeight="1">
      <c r="H417" s="117"/>
      <c r="I417" s="117"/>
      <c r="J417" s="117"/>
      <c r="M417" s="70"/>
      <c r="N417" s="70"/>
      <c r="O417" s="70"/>
      <c r="P417" s="117"/>
      <c r="Q417" s="70"/>
      <c r="R417" s="117"/>
      <c r="S417" s="117"/>
      <c r="T417" s="117"/>
      <c r="U417" s="70"/>
      <c r="V417" s="70"/>
      <c r="W417" s="70"/>
      <c r="X417" s="117"/>
      <c r="Y417" s="70"/>
      <c r="Z417" s="117"/>
    </row>
    <row r="418" ht="15.75" customHeight="1">
      <c r="H418" s="117"/>
      <c r="I418" s="117"/>
      <c r="J418" s="117"/>
      <c r="M418" s="70"/>
      <c r="N418" s="70"/>
      <c r="O418" s="70"/>
      <c r="P418" s="117"/>
      <c r="Q418" s="70"/>
      <c r="R418" s="117"/>
      <c r="S418" s="117"/>
      <c r="T418" s="117"/>
      <c r="U418" s="70"/>
      <c r="V418" s="70"/>
      <c r="W418" s="70"/>
      <c r="X418" s="117"/>
      <c r="Y418" s="70"/>
      <c r="Z418" s="117"/>
    </row>
    <row r="419" ht="15.75" customHeight="1">
      <c r="H419" s="117"/>
      <c r="I419" s="117"/>
      <c r="J419" s="117"/>
      <c r="M419" s="70"/>
      <c r="N419" s="70"/>
      <c r="O419" s="70"/>
      <c r="P419" s="117"/>
      <c r="Q419" s="70"/>
      <c r="R419" s="117"/>
      <c r="S419" s="117"/>
      <c r="T419" s="117"/>
      <c r="U419" s="70"/>
      <c r="V419" s="70"/>
      <c r="W419" s="70"/>
      <c r="X419" s="117"/>
      <c r="Y419" s="70"/>
      <c r="Z419" s="117"/>
    </row>
    <row r="420" ht="15.75" customHeight="1">
      <c r="H420" s="117"/>
      <c r="I420" s="117"/>
      <c r="J420" s="117"/>
      <c r="M420" s="70"/>
      <c r="N420" s="70"/>
      <c r="O420" s="70"/>
      <c r="P420" s="117"/>
      <c r="Q420" s="70"/>
      <c r="R420" s="117"/>
      <c r="S420" s="117"/>
      <c r="T420" s="117"/>
      <c r="U420" s="70"/>
      <c r="V420" s="70"/>
      <c r="W420" s="70"/>
      <c r="X420" s="117"/>
      <c r="Y420" s="70"/>
      <c r="Z420" s="117"/>
    </row>
    <row r="421" ht="15.75" customHeight="1">
      <c r="H421" s="117"/>
      <c r="I421" s="117"/>
      <c r="J421" s="117"/>
      <c r="M421" s="70"/>
      <c r="N421" s="70"/>
      <c r="O421" s="70"/>
      <c r="P421" s="117"/>
      <c r="Q421" s="70"/>
      <c r="R421" s="117"/>
      <c r="S421" s="117"/>
      <c r="T421" s="117"/>
      <c r="U421" s="70"/>
      <c r="V421" s="70"/>
      <c r="W421" s="70"/>
      <c r="X421" s="117"/>
      <c r="Y421" s="70"/>
      <c r="Z421" s="117"/>
    </row>
    <row r="422" ht="15.75" customHeight="1">
      <c r="H422" s="117"/>
      <c r="I422" s="117"/>
      <c r="J422" s="117"/>
      <c r="M422" s="70"/>
      <c r="N422" s="70"/>
      <c r="O422" s="70"/>
      <c r="P422" s="117"/>
      <c r="Q422" s="70"/>
      <c r="R422" s="117"/>
      <c r="S422" s="117"/>
      <c r="T422" s="117"/>
      <c r="U422" s="70"/>
      <c r="V422" s="70"/>
      <c r="W422" s="70"/>
      <c r="X422" s="117"/>
      <c r="Y422" s="70"/>
      <c r="Z422" s="117"/>
    </row>
    <row r="423" ht="15.75" customHeight="1">
      <c r="H423" s="117"/>
      <c r="I423" s="117"/>
      <c r="J423" s="117"/>
      <c r="M423" s="70"/>
      <c r="N423" s="70"/>
      <c r="O423" s="70"/>
      <c r="P423" s="117"/>
      <c r="Q423" s="70"/>
      <c r="R423" s="117"/>
      <c r="S423" s="117"/>
      <c r="T423" s="117"/>
      <c r="U423" s="70"/>
      <c r="V423" s="70"/>
      <c r="W423" s="70"/>
      <c r="X423" s="117"/>
      <c r="Y423" s="70"/>
      <c r="Z423" s="117"/>
    </row>
    <row r="424" ht="15.75" customHeight="1">
      <c r="H424" s="117"/>
      <c r="I424" s="117"/>
      <c r="J424" s="117"/>
      <c r="M424" s="70"/>
      <c r="N424" s="70"/>
      <c r="O424" s="70"/>
      <c r="P424" s="117"/>
      <c r="Q424" s="70"/>
      <c r="R424" s="117"/>
      <c r="S424" s="117"/>
      <c r="T424" s="117"/>
      <c r="U424" s="70"/>
      <c r="V424" s="70"/>
      <c r="W424" s="70"/>
      <c r="X424" s="117"/>
      <c r="Y424" s="70"/>
      <c r="Z424" s="117"/>
    </row>
    <row r="425" ht="15.75" customHeight="1">
      <c r="H425" s="117"/>
      <c r="I425" s="117"/>
      <c r="J425" s="117"/>
      <c r="M425" s="70"/>
      <c r="N425" s="70"/>
      <c r="O425" s="70"/>
      <c r="P425" s="117"/>
      <c r="Q425" s="70"/>
      <c r="R425" s="117"/>
      <c r="S425" s="117"/>
      <c r="T425" s="117"/>
      <c r="U425" s="70"/>
      <c r="V425" s="70"/>
      <c r="W425" s="70"/>
      <c r="X425" s="117"/>
      <c r="Y425" s="70"/>
      <c r="Z425" s="117"/>
    </row>
    <row r="426" ht="15.75" customHeight="1">
      <c r="H426" s="117"/>
      <c r="I426" s="117"/>
      <c r="J426" s="117"/>
      <c r="M426" s="70"/>
      <c r="N426" s="70"/>
      <c r="O426" s="70"/>
      <c r="P426" s="117"/>
      <c r="Q426" s="70"/>
      <c r="R426" s="117"/>
      <c r="S426" s="117"/>
      <c r="T426" s="117"/>
      <c r="U426" s="70"/>
      <c r="V426" s="70"/>
      <c r="W426" s="70"/>
      <c r="X426" s="117"/>
      <c r="Y426" s="70"/>
      <c r="Z426" s="117"/>
    </row>
    <row r="427" ht="15.75" customHeight="1">
      <c r="H427" s="117"/>
      <c r="I427" s="117"/>
      <c r="J427" s="117"/>
      <c r="M427" s="70"/>
      <c r="N427" s="70"/>
      <c r="O427" s="70"/>
      <c r="P427" s="117"/>
      <c r="Q427" s="70"/>
      <c r="R427" s="117"/>
      <c r="S427" s="117"/>
      <c r="T427" s="117"/>
      <c r="U427" s="70"/>
      <c r="V427" s="70"/>
      <c r="W427" s="70"/>
      <c r="X427" s="117"/>
      <c r="Y427" s="70"/>
      <c r="Z427" s="117"/>
    </row>
    <row r="428" ht="15.75" customHeight="1">
      <c r="H428" s="117"/>
      <c r="I428" s="117"/>
      <c r="J428" s="117"/>
      <c r="M428" s="70"/>
      <c r="N428" s="70"/>
      <c r="O428" s="70"/>
      <c r="P428" s="117"/>
      <c r="Q428" s="70"/>
      <c r="R428" s="117"/>
      <c r="S428" s="117"/>
      <c r="T428" s="117"/>
      <c r="U428" s="70"/>
      <c r="V428" s="70"/>
      <c r="W428" s="70"/>
      <c r="X428" s="117"/>
      <c r="Y428" s="70"/>
      <c r="Z428" s="117"/>
    </row>
    <row r="429" ht="15.75" customHeight="1">
      <c r="H429" s="117"/>
      <c r="I429" s="117"/>
      <c r="J429" s="117"/>
      <c r="M429" s="70"/>
      <c r="N429" s="70"/>
      <c r="O429" s="70"/>
      <c r="P429" s="117"/>
      <c r="Q429" s="70"/>
      <c r="R429" s="117"/>
      <c r="S429" s="117"/>
      <c r="T429" s="117"/>
      <c r="U429" s="70"/>
      <c r="V429" s="70"/>
      <c r="W429" s="70"/>
      <c r="X429" s="117"/>
      <c r="Y429" s="70"/>
      <c r="Z429" s="117"/>
    </row>
    <row r="430" ht="15.75" customHeight="1">
      <c r="H430" s="117"/>
      <c r="I430" s="117"/>
      <c r="J430" s="117"/>
      <c r="M430" s="70"/>
      <c r="N430" s="70"/>
      <c r="O430" s="70"/>
      <c r="P430" s="117"/>
      <c r="Q430" s="70"/>
      <c r="R430" s="117"/>
      <c r="S430" s="117"/>
      <c r="T430" s="117"/>
      <c r="U430" s="70"/>
      <c r="V430" s="70"/>
      <c r="W430" s="70"/>
      <c r="X430" s="117"/>
      <c r="Y430" s="70"/>
      <c r="Z430" s="117"/>
    </row>
    <row r="431" ht="15.75" customHeight="1">
      <c r="H431" s="117"/>
      <c r="I431" s="117"/>
      <c r="J431" s="117"/>
      <c r="M431" s="70"/>
      <c r="N431" s="70"/>
      <c r="O431" s="70"/>
      <c r="P431" s="117"/>
      <c r="Q431" s="70"/>
      <c r="R431" s="117"/>
      <c r="S431" s="117"/>
      <c r="T431" s="117"/>
      <c r="U431" s="70"/>
      <c r="V431" s="70"/>
      <c r="W431" s="70"/>
      <c r="X431" s="117"/>
      <c r="Y431" s="70"/>
      <c r="Z431" s="117"/>
    </row>
    <row r="432" ht="15.75" customHeight="1">
      <c r="H432" s="117"/>
      <c r="I432" s="117"/>
      <c r="J432" s="117"/>
      <c r="M432" s="70"/>
      <c r="N432" s="70"/>
      <c r="O432" s="70"/>
      <c r="P432" s="117"/>
      <c r="Q432" s="70"/>
      <c r="R432" s="117"/>
      <c r="S432" s="117"/>
      <c r="T432" s="117"/>
      <c r="U432" s="70"/>
      <c r="V432" s="70"/>
      <c r="W432" s="70"/>
      <c r="X432" s="117"/>
      <c r="Y432" s="70"/>
      <c r="Z432" s="117"/>
    </row>
    <row r="433" ht="15.75" customHeight="1">
      <c r="H433" s="117"/>
      <c r="I433" s="117"/>
      <c r="J433" s="117"/>
      <c r="M433" s="70"/>
      <c r="N433" s="70"/>
      <c r="O433" s="70"/>
      <c r="P433" s="117"/>
      <c r="Q433" s="70"/>
      <c r="R433" s="117"/>
      <c r="S433" s="117"/>
      <c r="T433" s="117"/>
      <c r="U433" s="70"/>
      <c r="V433" s="70"/>
      <c r="W433" s="70"/>
      <c r="X433" s="117"/>
      <c r="Y433" s="70"/>
      <c r="Z433" s="117"/>
    </row>
    <row r="434" ht="15.75" customHeight="1">
      <c r="H434" s="117"/>
      <c r="I434" s="117"/>
      <c r="J434" s="117"/>
      <c r="M434" s="70"/>
      <c r="N434" s="70"/>
      <c r="O434" s="70"/>
      <c r="P434" s="117"/>
      <c r="Q434" s="70"/>
      <c r="R434" s="117"/>
      <c r="S434" s="117"/>
      <c r="T434" s="117"/>
      <c r="U434" s="70"/>
      <c r="V434" s="70"/>
      <c r="W434" s="70"/>
      <c r="X434" s="117"/>
      <c r="Y434" s="70"/>
      <c r="Z434" s="117"/>
    </row>
    <row r="435" ht="15.75" customHeight="1">
      <c r="H435" s="117"/>
      <c r="I435" s="117"/>
      <c r="J435" s="117"/>
      <c r="M435" s="70"/>
      <c r="N435" s="70"/>
      <c r="O435" s="70"/>
      <c r="P435" s="117"/>
      <c r="Q435" s="70"/>
      <c r="R435" s="117"/>
      <c r="S435" s="117"/>
      <c r="T435" s="117"/>
      <c r="U435" s="70"/>
      <c r="V435" s="70"/>
      <c r="W435" s="70"/>
      <c r="X435" s="117"/>
      <c r="Y435" s="70"/>
      <c r="Z435" s="117"/>
    </row>
    <row r="436" ht="15.75" customHeight="1">
      <c r="H436" s="117"/>
      <c r="I436" s="117"/>
      <c r="J436" s="117"/>
      <c r="M436" s="70"/>
      <c r="N436" s="70"/>
      <c r="O436" s="70"/>
      <c r="P436" s="117"/>
      <c r="Q436" s="70"/>
      <c r="R436" s="117"/>
      <c r="S436" s="117"/>
      <c r="T436" s="117"/>
      <c r="U436" s="70"/>
      <c r="V436" s="70"/>
      <c r="W436" s="70"/>
      <c r="X436" s="117"/>
      <c r="Y436" s="70"/>
      <c r="Z436" s="117"/>
    </row>
    <row r="437" ht="15.75" customHeight="1">
      <c r="H437" s="117"/>
      <c r="I437" s="117"/>
      <c r="J437" s="117"/>
      <c r="M437" s="70"/>
      <c r="N437" s="70"/>
      <c r="O437" s="70"/>
      <c r="P437" s="117"/>
      <c r="Q437" s="70"/>
      <c r="R437" s="117"/>
      <c r="S437" s="117"/>
      <c r="T437" s="117"/>
      <c r="U437" s="70"/>
      <c r="V437" s="70"/>
      <c r="W437" s="70"/>
      <c r="X437" s="117"/>
      <c r="Y437" s="70"/>
      <c r="Z437" s="117"/>
    </row>
    <row r="438" ht="15.75" customHeight="1">
      <c r="H438" s="117"/>
      <c r="I438" s="117"/>
      <c r="J438" s="117"/>
      <c r="M438" s="70"/>
      <c r="N438" s="70"/>
      <c r="O438" s="70"/>
      <c r="P438" s="117"/>
      <c r="Q438" s="70"/>
      <c r="R438" s="117"/>
      <c r="S438" s="117"/>
      <c r="T438" s="117"/>
      <c r="U438" s="70"/>
      <c r="V438" s="70"/>
      <c r="W438" s="70"/>
      <c r="X438" s="117"/>
      <c r="Y438" s="70"/>
      <c r="Z438" s="117"/>
    </row>
    <row r="439" ht="15.75" customHeight="1">
      <c r="H439" s="117"/>
      <c r="I439" s="117"/>
      <c r="J439" s="117"/>
      <c r="M439" s="70"/>
      <c r="N439" s="70"/>
      <c r="O439" s="70"/>
      <c r="P439" s="117"/>
      <c r="Q439" s="70"/>
      <c r="R439" s="117"/>
      <c r="S439" s="117"/>
      <c r="T439" s="117"/>
      <c r="U439" s="70"/>
      <c r="V439" s="70"/>
      <c r="W439" s="70"/>
      <c r="X439" s="117"/>
      <c r="Y439" s="70"/>
      <c r="Z439" s="117"/>
    </row>
    <row r="440" ht="15.75" customHeight="1">
      <c r="H440" s="117"/>
      <c r="I440" s="117"/>
      <c r="J440" s="117"/>
      <c r="M440" s="70"/>
      <c r="N440" s="70"/>
      <c r="O440" s="70"/>
      <c r="P440" s="117"/>
      <c r="Q440" s="70"/>
      <c r="R440" s="117"/>
      <c r="S440" s="117"/>
      <c r="T440" s="117"/>
      <c r="U440" s="70"/>
      <c r="V440" s="70"/>
      <c r="W440" s="70"/>
      <c r="X440" s="117"/>
      <c r="Y440" s="70"/>
      <c r="Z440" s="117"/>
    </row>
    <row r="441" ht="15.75" customHeight="1">
      <c r="H441" s="117"/>
      <c r="I441" s="117"/>
      <c r="J441" s="117"/>
      <c r="M441" s="70"/>
      <c r="N441" s="70"/>
      <c r="O441" s="70"/>
      <c r="P441" s="117"/>
      <c r="Q441" s="70"/>
      <c r="R441" s="117"/>
      <c r="S441" s="117"/>
      <c r="T441" s="117"/>
      <c r="U441" s="70"/>
      <c r="V441" s="70"/>
      <c r="W441" s="70"/>
      <c r="X441" s="117"/>
      <c r="Y441" s="70"/>
      <c r="Z441" s="117"/>
    </row>
    <row r="442" ht="15.75" customHeight="1">
      <c r="H442" s="117"/>
      <c r="I442" s="117"/>
      <c r="J442" s="117"/>
      <c r="M442" s="70"/>
      <c r="N442" s="70"/>
      <c r="O442" s="70"/>
      <c r="P442" s="117"/>
      <c r="Q442" s="70"/>
      <c r="R442" s="117"/>
      <c r="S442" s="117"/>
      <c r="T442" s="117"/>
      <c r="U442" s="70"/>
      <c r="V442" s="70"/>
      <c r="W442" s="70"/>
      <c r="X442" s="117"/>
      <c r="Y442" s="70"/>
      <c r="Z442" s="117"/>
    </row>
    <row r="443" ht="15.75" customHeight="1">
      <c r="H443" s="117"/>
      <c r="I443" s="117"/>
      <c r="J443" s="117"/>
      <c r="M443" s="70"/>
      <c r="N443" s="70"/>
      <c r="O443" s="70"/>
      <c r="P443" s="117"/>
      <c r="Q443" s="70"/>
      <c r="R443" s="117"/>
      <c r="S443" s="117"/>
      <c r="T443" s="117"/>
      <c r="U443" s="70"/>
      <c r="V443" s="70"/>
      <c r="W443" s="70"/>
      <c r="X443" s="117"/>
      <c r="Y443" s="70"/>
      <c r="Z443" s="117"/>
    </row>
    <row r="444" ht="15.75" customHeight="1">
      <c r="H444" s="117"/>
      <c r="I444" s="117"/>
      <c r="J444" s="117"/>
      <c r="M444" s="70"/>
      <c r="N444" s="70"/>
      <c r="O444" s="70"/>
      <c r="P444" s="117"/>
      <c r="Q444" s="70"/>
      <c r="R444" s="117"/>
      <c r="S444" s="117"/>
      <c r="T444" s="117"/>
      <c r="U444" s="70"/>
      <c r="V444" s="70"/>
      <c r="W444" s="70"/>
      <c r="X444" s="117"/>
      <c r="Y444" s="70"/>
      <c r="Z444" s="117"/>
    </row>
    <row r="445" ht="15.75" customHeight="1">
      <c r="H445" s="117"/>
      <c r="I445" s="117"/>
      <c r="J445" s="117"/>
      <c r="M445" s="70"/>
      <c r="N445" s="70"/>
      <c r="O445" s="70"/>
      <c r="P445" s="117"/>
      <c r="Q445" s="70"/>
      <c r="R445" s="117"/>
      <c r="S445" s="117"/>
      <c r="T445" s="117"/>
      <c r="U445" s="70"/>
      <c r="V445" s="70"/>
      <c r="W445" s="70"/>
      <c r="X445" s="117"/>
      <c r="Y445" s="70"/>
      <c r="Z445" s="117"/>
    </row>
    <row r="446" ht="15.75" customHeight="1">
      <c r="H446" s="117"/>
      <c r="I446" s="117"/>
      <c r="J446" s="117"/>
      <c r="M446" s="70"/>
      <c r="N446" s="70"/>
      <c r="O446" s="70"/>
      <c r="P446" s="117"/>
      <c r="Q446" s="70"/>
      <c r="R446" s="117"/>
      <c r="S446" s="117"/>
      <c r="T446" s="117"/>
      <c r="U446" s="70"/>
      <c r="V446" s="70"/>
      <c r="W446" s="70"/>
      <c r="X446" s="117"/>
      <c r="Y446" s="70"/>
      <c r="Z446" s="117"/>
    </row>
    <row r="447" ht="15.75" customHeight="1">
      <c r="H447" s="117"/>
      <c r="I447" s="117"/>
      <c r="J447" s="117"/>
      <c r="M447" s="70"/>
      <c r="N447" s="70"/>
      <c r="O447" s="70"/>
      <c r="P447" s="117"/>
      <c r="Q447" s="70"/>
      <c r="R447" s="117"/>
      <c r="S447" s="117"/>
      <c r="T447" s="117"/>
      <c r="U447" s="70"/>
      <c r="V447" s="70"/>
      <c r="W447" s="70"/>
      <c r="X447" s="117"/>
      <c r="Y447" s="70"/>
      <c r="Z447" s="117"/>
    </row>
    <row r="448" ht="15.75" customHeight="1">
      <c r="H448" s="117"/>
      <c r="I448" s="117"/>
      <c r="J448" s="117"/>
      <c r="M448" s="70"/>
      <c r="N448" s="70"/>
      <c r="O448" s="70"/>
      <c r="P448" s="117"/>
      <c r="Q448" s="70"/>
      <c r="R448" s="117"/>
      <c r="S448" s="117"/>
      <c r="T448" s="117"/>
      <c r="U448" s="70"/>
      <c r="V448" s="70"/>
      <c r="W448" s="70"/>
      <c r="X448" s="117"/>
      <c r="Y448" s="70"/>
      <c r="Z448" s="117"/>
    </row>
    <row r="449" ht="15.75" customHeight="1">
      <c r="H449" s="117"/>
      <c r="I449" s="117"/>
      <c r="J449" s="117"/>
      <c r="M449" s="70"/>
      <c r="N449" s="70"/>
      <c r="O449" s="70"/>
      <c r="P449" s="117"/>
      <c r="Q449" s="70"/>
      <c r="R449" s="117"/>
      <c r="S449" s="117"/>
      <c r="T449" s="117"/>
      <c r="U449" s="70"/>
      <c r="V449" s="70"/>
      <c r="W449" s="70"/>
      <c r="X449" s="117"/>
      <c r="Y449" s="70"/>
      <c r="Z449" s="117"/>
    </row>
    <row r="450" ht="15.75" customHeight="1">
      <c r="H450" s="117"/>
      <c r="I450" s="117"/>
      <c r="J450" s="117"/>
      <c r="M450" s="70"/>
      <c r="N450" s="70"/>
      <c r="O450" s="70"/>
      <c r="P450" s="117"/>
      <c r="Q450" s="70"/>
      <c r="R450" s="117"/>
      <c r="S450" s="117"/>
      <c r="T450" s="117"/>
      <c r="U450" s="70"/>
      <c r="V450" s="70"/>
      <c r="W450" s="70"/>
      <c r="X450" s="117"/>
      <c r="Y450" s="70"/>
      <c r="Z450" s="117"/>
    </row>
    <row r="451" ht="15.75" customHeight="1">
      <c r="H451" s="117"/>
      <c r="I451" s="117"/>
      <c r="J451" s="117"/>
      <c r="M451" s="70"/>
      <c r="N451" s="70"/>
      <c r="O451" s="70"/>
      <c r="P451" s="117"/>
      <c r="Q451" s="70"/>
      <c r="R451" s="117"/>
      <c r="S451" s="117"/>
      <c r="T451" s="117"/>
      <c r="U451" s="70"/>
      <c r="V451" s="70"/>
      <c r="W451" s="70"/>
      <c r="X451" s="117"/>
      <c r="Y451" s="70"/>
      <c r="Z451" s="117"/>
    </row>
    <row r="452" ht="15.75" customHeight="1">
      <c r="H452" s="117"/>
      <c r="I452" s="117"/>
      <c r="J452" s="117"/>
      <c r="M452" s="70"/>
      <c r="N452" s="70"/>
      <c r="O452" s="70"/>
      <c r="P452" s="117"/>
      <c r="Q452" s="70"/>
      <c r="R452" s="117"/>
      <c r="S452" s="117"/>
      <c r="T452" s="117"/>
      <c r="U452" s="70"/>
      <c r="V452" s="70"/>
      <c r="W452" s="70"/>
      <c r="X452" s="117"/>
      <c r="Y452" s="70"/>
      <c r="Z452" s="117"/>
    </row>
    <row r="453" ht="15.75" customHeight="1">
      <c r="H453" s="117"/>
      <c r="I453" s="117"/>
      <c r="J453" s="117"/>
      <c r="M453" s="70"/>
      <c r="N453" s="70"/>
      <c r="O453" s="70"/>
      <c r="P453" s="117"/>
      <c r="Q453" s="70"/>
      <c r="R453" s="117"/>
      <c r="S453" s="117"/>
      <c r="T453" s="117"/>
      <c r="U453" s="70"/>
      <c r="V453" s="70"/>
      <c r="W453" s="70"/>
      <c r="X453" s="117"/>
      <c r="Y453" s="70"/>
      <c r="Z453" s="117"/>
    </row>
    <row r="454" ht="15.75" customHeight="1">
      <c r="H454" s="117"/>
      <c r="I454" s="117"/>
      <c r="J454" s="117"/>
      <c r="M454" s="70"/>
      <c r="N454" s="70"/>
      <c r="O454" s="70"/>
      <c r="P454" s="117"/>
      <c r="Q454" s="70"/>
      <c r="R454" s="117"/>
      <c r="S454" s="117"/>
      <c r="T454" s="117"/>
      <c r="U454" s="70"/>
      <c r="V454" s="70"/>
      <c r="W454" s="70"/>
      <c r="X454" s="117"/>
      <c r="Y454" s="70"/>
      <c r="Z454" s="117"/>
    </row>
    <row r="455" ht="15.75" customHeight="1">
      <c r="H455" s="117"/>
      <c r="I455" s="117"/>
      <c r="J455" s="117"/>
      <c r="M455" s="70"/>
      <c r="N455" s="70"/>
      <c r="O455" s="70"/>
      <c r="P455" s="117"/>
      <c r="Q455" s="70"/>
      <c r="R455" s="117"/>
      <c r="S455" s="117"/>
      <c r="T455" s="117"/>
      <c r="U455" s="70"/>
      <c r="V455" s="70"/>
      <c r="W455" s="70"/>
      <c r="X455" s="117"/>
      <c r="Y455" s="70"/>
      <c r="Z455" s="117"/>
    </row>
    <row r="456" ht="15.75" customHeight="1">
      <c r="H456" s="117"/>
      <c r="I456" s="117"/>
      <c r="J456" s="117"/>
      <c r="M456" s="70"/>
      <c r="N456" s="70"/>
      <c r="O456" s="70"/>
      <c r="P456" s="117"/>
      <c r="Q456" s="70"/>
      <c r="R456" s="117"/>
      <c r="S456" s="117"/>
      <c r="T456" s="117"/>
      <c r="U456" s="70"/>
      <c r="V456" s="70"/>
      <c r="W456" s="70"/>
      <c r="X456" s="117"/>
      <c r="Y456" s="70"/>
      <c r="Z456" s="117"/>
    </row>
    <row r="457" ht="15.75" customHeight="1">
      <c r="H457" s="117"/>
      <c r="I457" s="117"/>
      <c r="J457" s="117"/>
      <c r="M457" s="70"/>
      <c r="N457" s="70"/>
      <c r="O457" s="70"/>
      <c r="P457" s="117"/>
      <c r="Q457" s="70"/>
      <c r="R457" s="117"/>
      <c r="S457" s="117"/>
      <c r="T457" s="117"/>
      <c r="U457" s="70"/>
      <c r="V457" s="70"/>
      <c r="W457" s="70"/>
      <c r="X457" s="117"/>
      <c r="Y457" s="70"/>
      <c r="Z457" s="117"/>
    </row>
    <row r="458" ht="15.75" customHeight="1">
      <c r="H458" s="117"/>
      <c r="I458" s="117"/>
      <c r="J458" s="117"/>
      <c r="M458" s="70"/>
      <c r="N458" s="70"/>
      <c r="O458" s="70"/>
      <c r="P458" s="117"/>
      <c r="Q458" s="70"/>
      <c r="R458" s="117"/>
      <c r="S458" s="117"/>
      <c r="T458" s="117"/>
      <c r="U458" s="70"/>
      <c r="V458" s="70"/>
      <c r="W458" s="70"/>
      <c r="X458" s="117"/>
      <c r="Y458" s="70"/>
      <c r="Z458" s="117"/>
    </row>
    <row r="459" ht="15.75" customHeight="1">
      <c r="H459" s="117"/>
      <c r="I459" s="117"/>
      <c r="J459" s="117"/>
      <c r="M459" s="70"/>
      <c r="N459" s="70"/>
      <c r="O459" s="70"/>
      <c r="P459" s="117"/>
      <c r="Q459" s="70"/>
      <c r="R459" s="117"/>
      <c r="S459" s="117"/>
      <c r="T459" s="117"/>
      <c r="U459" s="70"/>
      <c r="V459" s="70"/>
      <c r="W459" s="70"/>
      <c r="X459" s="117"/>
      <c r="Y459" s="70"/>
      <c r="Z459" s="117"/>
    </row>
    <row r="460" ht="15.75" customHeight="1">
      <c r="H460" s="117"/>
      <c r="I460" s="117"/>
      <c r="J460" s="117"/>
      <c r="M460" s="70"/>
      <c r="N460" s="70"/>
      <c r="O460" s="70"/>
      <c r="P460" s="117"/>
      <c r="Q460" s="70"/>
      <c r="R460" s="117"/>
      <c r="S460" s="117"/>
      <c r="T460" s="117"/>
      <c r="U460" s="70"/>
      <c r="V460" s="70"/>
      <c r="W460" s="70"/>
      <c r="X460" s="117"/>
      <c r="Y460" s="70"/>
      <c r="Z460" s="117"/>
    </row>
    <row r="461" ht="15.75" customHeight="1">
      <c r="H461" s="117"/>
      <c r="I461" s="117"/>
      <c r="J461" s="117"/>
      <c r="M461" s="70"/>
      <c r="N461" s="70"/>
      <c r="O461" s="70"/>
      <c r="P461" s="117"/>
      <c r="Q461" s="70"/>
      <c r="R461" s="117"/>
      <c r="S461" s="117"/>
      <c r="T461" s="117"/>
      <c r="U461" s="70"/>
      <c r="V461" s="70"/>
      <c r="W461" s="70"/>
      <c r="X461" s="117"/>
      <c r="Y461" s="70"/>
      <c r="Z461" s="117"/>
    </row>
    <row r="462" ht="15.75" customHeight="1">
      <c r="H462" s="117"/>
      <c r="I462" s="117"/>
      <c r="J462" s="117"/>
      <c r="M462" s="70"/>
      <c r="N462" s="70"/>
      <c r="O462" s="70"/>
      <c r="P462" s="117"/>
      <c r="Q462" s="70"/>
      <c r="R462" s="117"/>
      <c r="S462" s="117"/>
      <c r="T462" s="117"/>
      <c r="U462" s="70"/>
      <c r="V462" s="70"/>
      <c r="W462" s="70"/>
      <c r="X462" s="117"/>
      <c r="Y462" s="70"/>
      <c r="Z462" s="117"/>
    </row>
    <row r="463" ht="15.75" customHeight="1">
      <c r="H463" s="117"/>
      <c r="I463" s="117"/>
      <c r="J463" s="117"/>
      <c r="M463" s="70"/>
      <c r="N463" s="70"/>
      <c r="O463" s="70"/>
      <c r="P463" s="117"/>
      <c r="Q463" s="70"/>
      <c r="R463" s="117"/>
      <c r="S463" s="117"/>
      <c r="T463" s="117"/>
      <c r="U463" s="70"/>
      <c r="V463" s="70"/>
      <c r="W463" s="70"/>
      <c r="X463" s="117"/>
      <c r="Y463" s="70"/>
      <c r="Z463" s="117"/>
    </row>
    <row r="464" ht="15.75" customHeight="1">
      <c r="H464" s="117"/>
      <c r="I464" s="117"/>
      <c r="J464" s="117"/>
      <c r="M464" s="70"/>
      <c r="N464" s="70"/>
      <c r="O464" s="70"/>
      <c r="P464" s="117"/>
      <c r="Q464" s="70"/>
      <c r="R464" s="117"/>
      <c r="S464" s="117"/>
      <c r="T464" s="117"/>
      <c r="U464" s="70"/>
      <c r="V464" s="70"/>
      <c r="W464" s="70"/>
      <c r="X464" s="117"/>
      <c r="Y464" s="70"/>
      <c r="Z464" s="117"/>
    </row>
    <row r="465" ht="15.75" customHeight="1">
      <c r="H465" s="117"/>
      <c r="I465" s="117"/>
      <c r="J465" s="117"/>
      <c r="M465" s="70"/>
      <c r="N465" s="70"/>
      <c r="O465" s="70"/>
      <c r="P465" s="117"/>
      <c r="Q465" s="70"/>
      <c r="R465" s="117"/>
      <c r="S465" s="117"/>
      <c r="T465" s="117"/>
      <c r="U465" s="70"/>
      <c r="V465" s="70"/>
      <c r="W465" s="70"/>
      <c r="X465" s="117"/>
      <c r="Y465" s="70"/>
      <c r="Z465" s="117"/>
    </row>
    <row r="466" ht="15.75" customHeight="1">
      <c r="H466" s="117"/>
      <c r="I466" s="117"/>
      <c r="J466" s="117"/>
      <c r="M466" s="70"/>
      <c r="N466" s="70"/>
      <c r="O466" s="70"/>
      <c r="P466" s="117"/>
      <c r="Q466" s="70"/>
      <c r="R466" s="117"/>
      <c r="S466" s="117"/>
      <c r="T466" s="117"/>
      <c r="U466" s="70"/>
      <c r="V466" s="70"/>
      <c r="W466" s="70"/>
      <c r="X466" s="117"/>
      <c r="Y466" s="70"/>
      <c r="Z466" s="117"/>
    </row>
    <row r="467" ht="15.75" customHeight="1">
      <c r="H467" s="117"/>
      <c r="I467" s="117"/>
      <c r="J467" s="117"/>
      <c r="M467" s="70"/>
      <c r="N467" s="70"/>
      <c r="O467" s="70"/>
      <c r="P467" s="117"/>
      <c r="Q467" s="70"/>
      <c r="R467" s="117"/>
      <c r="S467" s="117"/>
      <c r="T467" s="117"/>
      <c r="U467" s="70"/>
      <c r="V467" s="70"/>
      <c r="W467" s="70"/>
      <c r="X467" s="117"/>
      <c r="Y467" s="70"/>
      <c r="Z467" s="117"/>
    </row>
    <row r="468" ht="15.75" customHeight="1">
      <c r="H468" s="117"/>
      <c r="I468" s="117"/>
      <c r="J468" s="117"/>
      <c r="M468" s="70"/>
      <c r="N468" s="70"/>
      <c r="O468" s="70"/>
      <c r="P468" s="117"/>
      <c r="Q468" s="70"/>
      <c r="R468" s="117"/>
      <c r="S468" s="117"/>
      <c r="T468" s="117"/>
      <c r="U468" s="70"/>
      <c r="V468" s="70"/>
      <c r="W468" s="70"/>
      <c r="X468" s="117"/>
      <c r="Y468" s="70"/>
      <c r="Z468" s="117"/>
    </row>
    <row r="469" ht="15.75" customHeight="1">
      <c r="H469" s="117"/>
      <c r="I469" s="117"/>
      <c r="J469" s="117"/>
      <c r="M469" s="70"/>
      <c r="N469" s="70"/>
      <c r="O469" s="70"/>
      <c r="P469" s="117"/>
      <c r="Q469" s="70"/>
      <c r="R469" s="117"/>
      <c r="S469" s="117"/>
      <c r="T469" s="117"/>
      <c r="U469" s="70"/>
      <c r="V469" s="70"/>
      <c r="W469" s="70"/>
      <c r="X469" s="117"/>
      <c r="Y469" s="70"/>
      <c r="Z469" s="117"/>
    </row>
    <row r="470" ht="15.75" customHeight="1">
      <c r="H470" s="117"/>
      <c r="I470" s="117"/>
      <c r="J470" s="117"/>
      <c r="M470" s="70"/>
      <c r="N470" s="70"/>
      <c r="O470" s="70"/>
      <c r="P470" s="117"/>
      <c r="Q470" s="70"/>
      <c r="R470" s="117"/>
      <c r="S470" s="117"/>
      <c r="T470" s="117"/>
      <c r="U470" s="70"/>
      <c r="V470" s="70"/>
      <c r="W470" s="70"/>
      <c r="X470" s="117"/>
      <c r="Y470" s="70"/>
      <c r="Z470" s="117"/>
    </row>
    <row r="471" ht="15.75" customHeight="1">
      <c r="H471" s="117"/>
      <c r="I471" s="117"/>
      <c r="J471" s="117"/>
      <c r="M471" s="70"/>
      <c r="N471" s="70"/>
      <c r="O471" s="70"/>
      <c r="P471" s="117"/>
      <c r="Q471" s="70"/>
      <c r="R471" s="117"/>
      <c r="S471" s="117"/>
      <c r="T471" s="117"/>
      <c r="U471" s="70"/>
      <c r="V471" s="70"/>
      <c r="W471" s="70"/>
      <c r="X471" s="117"/>
      <c r="Y471" s="70"/>
      <c r="Z471" s="117"/>
    </row>
    <row r="472" ht="15.75" customHeight="1">
      <c r="H472" s="117"/>
      <c r="I472" s="117"/>
      <c r="J472" s="117"/>
      <c r="M472" s="70"/>
      <c r="N472" s="70"/>
      <c r="O472" s="70"/>
      <c r="P472" s="117"/>
      <c r="Q472" s="70"/>
      <c r="R472" s="117"/>
      <c r="S472" s="117"/>
      <c r="T472" s="117"/>
      <c r="U472" s="70"/>
      <c r="V472" s="70"/>
      <c r="W472" s="70"/>
      <c r="X472" s="117"/>
      <c r="Y472" s="70"/>
      <c r="Z472" s="117"/>
    </row>
    <row r="473" ht="15.75" customHeight="1">
      <c r="H473" s="117"/>
      <c r="I473" s="117"/>
      <c r="J473" s="117"/>
      <c r="M473" s="70"/>
      <c r="N473" s="70"/>
      <c r="O473" s="70"/>
      <c r="P473" s="117"/>
      <c r="Q473" s="70"/>
      <c r="R473" s="117"/>
      <c r="S473" s="117"/>
      <c r="T473" s="117"/>
      <c r="U473" s="70"/>
      <c r="V473" s="70"/>
      <c r="W473" s="70"/>
      <c r="X473" s="117"/>
      <c r="Y473" s="70"/>
      <c r="Z473" s="117"/>
    </row>
    <row r="474" ht="15.75" customHeight="1">
      <c r="H474" s="117"/>
      <c r="I474" s="117"/>
      <c r="J474" s="117"/>
      <c r="M474" s="70"/>
      <c r="N474" s="70"/>
      <c r="O474" s="70"/>
      <c r="P474" s="117"/>
      <c r="Q474" s="70"/>
      <c r="R474" s="117"/>
      <c r="S474" s="117"/>
      <c r="T474" s="117"/>
      <c r="U474" s="70"/>
      <c r="V474" s="70"/>
      <c r="W474" s="70"/>
      <c r="X474" s="117"/>
      <c r="Y474" s="70"/>
      <c r="Z474" s="117"/>
    </row>
    <row r="475" ht="15.75" customHeight="1">
      <c r="H475" s="117"/>
      <c r="I475" s="117"/>
      <c r="J475" s="117"/>
      <c r="M475" s="70"/>
      <c r="N475" s="70"/>
      <c r="O475" s="70"/>
      <c r="P475" s="117"/>
      <c r="Q475" s="70"/>
      <c r="R475" s="117"/>
      <c r="S475" s="117"/>
      <c r="T475" s="117"/>
      <c r="U475" s="70"/>
      <c r="V475" s="70"/>
      <c r="W475" s="70"/>
      <c r="X475" s="117"/>
      <c r="Y475" s="70"/>
      <c r="Z475" s="117"/>
    </row>
    <row r="476" ht="15.75" customHeight="1">
      <c r="H476" s="117"/>
      <c r="I476" s="117"/>
      <c r="J476" s="117"/>
      <c r="M476" s="70"/>
      <c r="N476" s="70"/>
      <c r="O476" s="70"/>
      <c r="P476" s="117"/>
      <c r="Q476" s="70"/>
      <c r="R476" s="117"/>
      <c r="S476" s="117"/>
      <c r="T476" s="117"/>
      <c r="U476" s="70"/>
      <c r="V476" s="70"/>
      <c r="W476" s="70"/>
      <c r="X476" s="117"/>
      <c r="Y476" s="70"/>
      <c r="Z476" s="117"/>
    </row>
    <row r="477" ht="15.75" customHeight="1">
      <c r="H477" s="117"/>
      <c r="I477" s="117"/>
      <c r="J477" s="117"/>
      <c r="M477" s="70"/>
      <c r="N477" s="70"/>
      <c r="O477" s="70"/>
      <c r="P477" s="117"/>
      <c r="Q477" s="70"/>
      <c r="R477" s="117"/>
      <c r="S477" s="117"/>
      <c r="T477" s="117"/>
      <c r="U477" s="70"/>
      <c r="V477" s="70"/>
      <c r="W477" s="70"/>
      <c r="X477" s="117"/>
      <c r="Y477" s="70"/>
      <c r="Z477" s="117"/>
    </row>
    <row r="478" ht="15.75" customHeight="1">
      <c r="H478" s="117"/>
      <c r="I478" s="117"/>
      <c r="J478" s="117"/>
      <c r="M478" s="70"/>
      <c r="N478" s="70"/>
      <c r="O478" s="70"/>
      <c r="P478" s="117"/>
      <c r="Q478" s="70"/>
      <c r="R478" s="117"/>
      <c r="S478" s="117"/>
      <c r="T478" s="117"/>
      <c r="U478" s="70"/>
      <c r="V478" s="70"/>
      <c r="W478" s="70"/>
      <c r="X478" s="117"/>
      <c r="Y478" s="70"/>
      <c r="Z478" s="117"/>
    </row>
    <row r="479" ht="15.75" customHeight="1">
      <c r="H479" s="117"/>
      <c r="I479" s="117"/>
      <c r="J479" s="117"/>
      <c r="M479" s="70"/>
      <c r="N479" s="70"/>
      <c r="O479" s="70"/>
      <c r="P479" s="117"/>
      <c r="Q479" s="70"/>
      <c r="R479" s="117"/>
      <c r="S479" s="117"/>
      <c r="T479" s="117"/>
      <c r="U479" s="70"/>
      <c r="V479" s="70"/>
      <c r="W479" s="70"/>
      <c r="X479" s="117"/>
      <c r="Y479" s="70"/>
      <c r="Z479" s="117"/>
    </row>
    <row r="480" ht="15.75" customHeight="1">
      <c r="H480" s="117"/>
      <c r="I480" s="117"/>
      <c r="J480" s="117"/>
      <c r="M480" s="70"/>
      <c r="N480" s="70"/>
      <c r="O480" s="70"/>
      <c r="P480" s="117"/>
      <c r="Q480" s="70"/>
      <c r="R480" s="117"/>
      <c r="S480" s="117"/>
      <c r="T480" s="117"/>
      <c r="U480" s="70"/>
      <c r="V480" s="70"/>
      <c r="W480" s="70"/>
      <c r="X480" s="117"/>
      <c r="Y480" s="70"/>
      <c r="Z480" s="117"/>
    </row>
    <row r="481" ht="15.75" customHeight="1">
      <c r="H481" s="117"/>
      <c r="I481" s="117"/>
      <c r="J481" s="117"/>
      <c r="M481" s="70"/>
      <c r="N481" s="70"/>
      <c r="O481" s="70"/>
      <c r="P481" s="117"/>
      <c r="Q481" s="70"/>
      <c r="R481" s="117"/>
      <c r="S481" s="117"/>
      <c r="T481" s="117"/>
      <c r="U481" s="70"/>
      <c r="V481" s="70"/>
      <c r="W481" s="70"/>
      <c r="X481" s="117"/>
      <c r="Y481" s="70"/>
      <c r="Z481" s="117"/>
    </row>
    <row r="482" ht="15.75" customHeight="1">
      <c r="H482" s="117"/>
      <c r="I482" s="117"/>
      <c r="J482" s="117"/>
      <c r="M482" s="70"/>
      <c r="N482" s="70"/>
      <c r="O482" s="70"/>
      <c r="P482" s="117"/>
      <c r="Q482" s="70"/>
      <c r="R482" s="117"/>
      <c r="S482" s="117"/>
      <c r="T482" s="117"/>
      <c r="U482" s="70"/>
      <c r="V482" s="70"/>
      <c r="W482" s="70"/>
      <c r="X482" s="117"/>
      <c r="Y482" s="70"/>
      <c r="Z482" s="117"/>
    </row>
    <row r="483" ht="15.75" customHeight="1">
      <c r="H483" s="117"/>
      <c r="I483" s="117"/>
      <c r="J483" s="117"/>
      <c r="M483" s="70"/>
      <c r="N483" s="70"/>
      <c r="O483" s="70"/>
      <c r="P483" s="117"/>
      <c r="Q483" s="70"/>
      <c r="R483" s="117"/>
      <c r="S483" s="117"/>
      <c r="T483" s="117"/>
      <c r="U483" s="70"/>
      <c r="V483" s="70"/>
      <c r="W483" s="70"/>
      <c r="X483" s="117"/>
      <c r="Y483" s="70"/>
      <c r="Z483" s="117"/>
    </row>
    <row r="484" ht="15.75" customHeight="1">
      <c r="H484" s="117"/>
      <c r="I484" s="117"/>
      <c r="J484" s="117"/>
      <c r="M484" s="70"/>
      <c r="N484" s="70"/>
      <c r="O484" s="70"/>
      <c r="P484" s="117"/>
      <c r="Q484" s="70"/>
      <c r="R484" s="117"/>
      <c r="S484" s="117"/>
      <c r="T484" s="117"/>
      <c r="U484" s="70"/>
      <c r="V484" s="70"/>
      <c r="W484" s="70"/>
      <c r="X484" s="117"/>
      <c r="Y484" s="70"/>
      <c r="Z484" s="117"/>
    </row>
    <row r="485" ht="15.75" customHeight="1">
      <c r="H485" s="117"/>
      <c r="I485" s="117"/>
      <c r="J485" s="117"/>
      <c r="M485" s="70"/>
      <c r="N485" s="70"/>
      <c r="O485" s="70"/>
      <c r="P485" s="117"/>
      <c r="Q485" s="70"/>
      <c r="R485" s="117"/>
      <c r="S485" s="117"/>
      <c r="T485" s="117"/>
      <c r="U485" s="70"/>
      <c r="V485" s="70"/>
      <c r="W485" s="70"/>
      <c r="X485" s="117"/>
      <c r="Y485" s="70"/>
      <c r="Z485" s="117"/>
    </row>
    <row r="486" ht="15.75" customHeight="1">
      <c r="H486" s="117"/>
      <c r="I486" s="117"/>
      <c r="J486" s="117"/>
      <c r="M486" s="70"/>
      <c r="N486" s="70"/>
      <c r="O486" s="70"/>
      <c r="P486" s="117"/>
      <c r="Q486" s="70"/>
      <c r="R486" s="117"/>
      <c r="S486" s="117"/>
      <c r="T486" s="117"/>
      <c r="U486" s="70"/>
      <c r="V486" s="70"/>
      <c r="W486" s="70"/>
      <c r="X486" s="117"/>
      <c r="Y486" s="70"/>
      <c r="Z486" s="117"/>
    </row>
    <row r="487" ht="15.75" customHeight="1">
      <c r="H487" s="117"/>
      <c r="I487" s="117"/>
      <c r="J487" s="117"/>
      <c r="M487" s="70"/>
      <c r="N487" s="70"/>
      <c r="O487" s="70"/>
      <c r="P487" s="117"/>
      <c r="Q487" s="70"/>
      <c r="R487" s="117"/>
      <c r="S487" s="117"/>
      <c r="T487" s="117"/>
      <c r="U487" s="70"/>
      <c r="V487" s="70"/>
      <c r="W487" s="70"/>
      <c r="X487" s="117"/>
      <c r="Y487" s="70"/>
      <c r="Z487" s="117"/>
    </row>
    <row r="488" ht="15.75" customHeight="1">
      <c r="H488" s="117"/>
      <c r="I488" s="117"/>
      <c r="J488" s="117"/>
      <c r="M488" s="70"/>
      <c r="N488" s="70"/>
      <c r="O488" s="70"/>
      <c r="P488" s="117"/>
      <c r="Q488" s="70"/>
      <c r="R488" s="117"/>
      <c r="S488" s="117"/>
      <c r="T488" s="117"/>
      <c r="U488" s="70"/>
      <c r="V488" s="70"/>
      <c r="W488" s="70"/>
      <c r="X488" s="117"/>
      <c r="Y488" s="70"/>
      <c r="Z488" s="117"/>
    </row>
    <row r="489" ht="15.75" customHeight="1">
      <c r="H489" s="117"/>
      <c r="I489" s="117"/>
      <c r="J489" s="117"/>
      <c r="M489" s="70"/>
      <c r="N489" s="70"/>
      <c r="O489" s="70"/>
      <c r="P489" s="117"/>
      <c r="Q489" s="70"/>
      <c r="R489" s="117"/>
      <c r="S489" s="117"/>
      <c r="T489" s="117"/>
      <c r="U489" s="70"/>
      <c r="V489" s="70"/>
      <c r="W489" s="70"/>
      <c r="X489" s="117"/>
      <c r="Y489" s="70"/>
      <c r="Z489" s="117"/>
    </row>
    <row r="490" ht="15.75" customHeight="1">
      <c r="H490" s="117"/>
      <c r="I490" s="117"/>
      <c r="J490" s="117"/>
      <c r="M490" s="70"/>
      <c r="N490" s="70"/>
      <c r="O490" s="70"/>
      <c r="P490" s="117"/>
      <c r="Q490" s="70"/>
      <c r="R490" s="117"/>
      <c r="S490" s="117"/>
      <c r="T490" s="117"/>
      <c r="U490" s="70"/>
      <c r="V490" s="70"/>
      <c r="W490" s="70"/>
      <c r="X490" s="117"/>
      <c r="Y490" s="70"/>
      <c r="Z490" s="117"/>
    </row>
    <row r="491" ht="15.75" customHeight="1">
      <c r="H491" s="117"/>
      <c r="I491" s="117"/>
      <c r="J491" s="117"/>
      <c r="M491" s="70"/>
      <c r="N491" s="70"/>
      <c r="O491" s="70"/>
      <c r="P491" s="117"/>
      <c r="Q491" s="70"/>
      <c r="R491" s="117"/>
      <c r="S491" s="117"/>
      <c r="T491" s="117"/>
      <c r="U491" s="70"/>
      <c r="V491" s="70"/>
      <c r="W491" s="70"/>
      <c r="X491" s="117"/>
      <c r="Y491" s="70"/>
      <c r="Z491" s="117"/>
    </row>
    <row r="492" ht="15.75" customHeight="1">
      <c r="H492" s="117"/>
      <c r="I492" s="117"/>
      <c r="J492" s="117"/>
      <c r="M492" s="70"/>
      <c r="N492" s="70"/>
      <c r="O492" s="70"/>
      <c r="P492" s="117"/>
      <c r="Q492" s="70"/>
      <c r="R492" s="117"/>
      <c r="S492" s="117"/>
      <c r="T492" s="117"/>
      <c r="U492" s="70"/>
      <c r="V492" s="70"/>
      <c r="W492" s="70"/>
      <c r="X492" s="117"/>
      <c r="Y492" s="70"/>
      <c r="Z492" s="117"/>
    </row>
    <row r="493" ht="15.75" customHeight="1">
      <c r="H493" s="117"/>
      <c r="I493" s="117"/>
      <c r="J493" s="117"/>
      <c r="M493" s="70"/>
      <c r="N493" s="70"/>
      <c r="O493" s="70"/>
      <c r="P493" s="117"/>
      <c r="Q493" s="70"/>
      <c r="R493" s="117"/>
      <c r="S493" s="117"/>
      <c r="T493" s="117"/>
      <c r="U493" s="70"/>
      <c r="V493" s="70"/>
      <c r="W493" s="70"/>
      <c r="X493" s="117"/>
      <c r="Y493" s="70"/>
      <c r="Z493" s="117"/>
    </row>
    <row r="494" ht="15.75" customHeight="1">
      <c r="H494" s="117"/>
      <c r="I494" s="117"/>
      <c r="J494" s="117"/>
      <c r="M494" s="70"/>
      <c r="N494" s="70"/>
      <c r="O494" s="70"/>
      <c r="P494" s="117"/>
      <c r="Q494" s="70"/>
      <c r="R494" s="117"/>
      <c r="S494" s="117"/>
      <c r="T494" s="117"/>
      <c r="U494" s="70"/>
      <c r="V494" s="70"/>
      <c r="W494" s="70"/>
      <c r="X494" s="117"/>
      <c r="Y494" s="70"/>
      <c r="Z494" s="117"/>
    </row>
    <row r="495" ht="15.75" customHeight="1">
      <c r="H495" s="117"/>
      <c r="I495" s="117"/>
      <c r="J495" s="117"/>
      <c r="M495" s="70"/>
      <c r="N495" s="70"/>
      <c r="O495" s="70"/>
      <c r="P495" s="117"/>
      <c r="Q495" s="70"/>
      <c r="R495" s="117"/>
      <c r="S495" s="117"/>
      <c r="T495" s="117"/>
      <c r="U495" s="70"/>
      <c r="V495" s="70"/>
      <c r="W495" s="70"/>
      <c r="X495" s="117"/>
      <c r="Y495" s="70"/>
      <c r="Z495" s="117"/>
    </row>
    <row r="496" ht="15.75" customHeight="1">
      <c r="H496" s="117"/>
      <c r="I496" s="117"/>
      <c r="J496" s="117"/>
      <c r="M496" s="70"/>
      <c r="N496" s="70"/>
      <c r="O496" s="70"/>
      <c r="P496" s="117"/>
      <c r="Q496" s="70"/>
      <c r="R496" s="117"/>
      <c r="S496" s="117"/>
      <c r="T496" s="117"/>
      <c r="U496" s="70"/>
      <c r="V496" s="70"/>
      <c r="W496" s="70"/>
      <c r="X496" s="117"/>
      <c r="Y496" s="70"/>
      <c r="Z496" s="117"/>
    </row>
    <row r="497" ht="15.75" customHeight="1">
      <c r="H497" s="117"/>
      <c r="I497" s="117"/>
      <c r="J497" s="117"/>
      <c r="M497" s="70"/>
      <c r="N497" s="70"/>
      <c r="O497" s="70"/>
      <c r="P497" s="117"/>
      <c r="Q497" s="70"/>
      <c r="R497" s="117"/>
      <c r="S497" s="117"/>
      <c r="T497" s="117"/>
      <c r="U497" s="70"/>
      <c r="V497" s="70"/>
      <c r="W497" s="70"/>
      <c r="X497" s="117"/>
      <c r="Y497" s="70"/>
      <c r="Z497" s="117"/>
    </row>
    <row r="498" ht="15.75" customHeight="1">
      <c r="H498" s="117"/>
      <c r="I498" s="117"/>
      <c r="J498" s="117"/>
      <c r="M498" s="70"/>
      <c r="N498" s="70"/>
      <c r="O498" s="70"/>
      <c r="P498" s="117"/>
      <c r="Q498" s="70"/>
      <c r="R498" s="117"/>
      <c r="S498" s="117"/>
      <c r="T498" s="117"/>
      <c r="U498" s="70"/>
      <c r="V498" s="70"/>
      <c r="W498" s="70"/>
      <c r="X498" s="117"/>
      <c r="Y498" s="70"/>
      <c r="Z498" s="117"/>
    </row>
    <row r="499" ht="15.75" customHeight="1">
      <c r="H499" s="117"/>
      <c r="I499" s="117"/>
      <c r="J499" s="117"/>
      <c r="M499" s="70"/>
      <c r="N499" s="70"/>
      <c r="O499" s="70"/>
      <c r="P499" s="117"/>
      <c r="Q499" s="70"/>
      <c r="R499" s="117"/>
      <c r="S499" s="117"/>
      <c r="T499" s="117"/>
      <c r="U499" s="70"/>
      <c r="V499" s="70"/>
      <c r="W499" s="70"/>
      <c r="X499" s="117"/>
      <c r="Y499" s="70"/>
      <c r="Z499" s="117"/>
    </row>
    <row r="500" ht="15.75" customHeight="1">
      <c r="H500" s="117"/>
      <c r="I500" s="117"/>
      <c r="J500" s="117"/>
      <c r="M500" s="70"/>
      <c r="N500" s="70"/>
      <c r="O500" s="70"/>
      <c r="P500" s="117"/>
      <c r="Q500" s="70"/>
      <c r="R500" s="117"/>
      <c r="S500" s="117"/>
      <c r="T500" s="117"/>
      <c r="U500" s="70"/>
      <c r="V500" s="70"/>
      <c r="W500" s="70"/>
      <c r="X500" s="117"/>
      <c r="Y500" s="70"/>
      <c r="Z500" s="117"/>
    </row>
    <row r="501" ht="15.75" customHeight="1">
      <c r="H501" s="117"/>
      <c r="I501" s="117"/>
      <c r="J501" s="117"/>
      <c r="M501" s="70"/>
      <c r="N501" s="70"/>
      <c r="O501" s="70"/>
      <c r="P501" s="117"/>
      <c r="Q501" s="70"/>
      <c r="R501" s="117"/>
      <c r="S501" s="117"/>
      <c r="T501" s="117"/>
      <c r="U501" s="70"/>
      <c r="V501" s="70"/>
      <c r="W501" s="70"/>
      <c r="X501" s="117"/>
      <c r="Y501" s="70"/>
      <c r="Z501" s="117"/>
    </row>
    <row r="502" ht="15.75" customHeight="1">
      <c r="H502" s="117"/>
      <c r="I502" s="117"/>
      <c r="J502" s="117"/>
      <c r="M502" s="70"/>
      <c r="N502" s="70"/>
      <c r="O502" s="70"/>
      <c r="P502" s="117"/>
      <c r="Q502" s="70"/>
      <c r="R502" s="117"/>
      <c r="S502" s="117"/>
      <c r="T502" s="117"/>
      <c r="U502" s="70"/>
      <c r="V502" s="70"/>
      <c r="W502" s="70"/>
      <c r="X502" s="117"/>
      <c r="Y502" s="70"/>
      <c r="Z502" s="117"/>
    </row>
    <row r="503" ht="15.75" customHeight="1">
      <c r="H503" s="117"/>
      <c r="I503" s="117"/>
      <c r="J503" s="117"/>
      <c r="M503" s="70"/>
      <c r="N503" s="70"/>
      <c r="O503" s="70"/>
      <c r="P503" s="117"/>
      <c r="Q503" s="70"/>
      <c r="R503" s="117"/>
      <c r="S503" s="117"/>
      <c r="T503" s="117"/>
      <c r="U503" s="70"/>
      <c r="V503" s="70"/>
      <c r="W503" s="70"/>
      <c r="X503" s="117"/>
      <c r="Y503" s="70"/>
      <c r="Z503" s="117"/>
    </row>
    <row r="504" ht="15.75" customHeight="1">
      <c r="H504" s="117"/>
      <c r="I504" s="117"/>
      <c r="J504" s="117"/>
      <c r="M504" s="70"/>
      <c r="N504" s="70"/>
      <c r="O504" s="70"/>
      <c r="P504" s="117"/>
      <c r="Q504" s="70"/>
      <c r="R504" s="117"/>
      <c r="S504" s="117"/>
      <c r="T504" s="117"/>
      <c r="U504" s="70"/>
      <c r="V504" s="70"/>
      <c r="W504" s="70"/>
      <c r="X504" s="117"/>
      <c r="Y504" s="70"/>
      <c r="Z504" s="117"/>
    </row>
    <row r="505" ht="15.75" customHeight="1">
      <c r="H505" s="117"/>
      <c r="I505" s="117"/>
      <c r="J505" s="117"/>
      <c r="M505" s="70"/>
      <c r="N505" s="70"/>
      <c r="O505" s="70"/>
      <c r="P505" s="117"/>
      <c r="Q505" s="70"/>
      <c r="R505" s="117"/>
      <c r="S505" s="117"/>
      <c r="T505" s="117"/>
      <c r="U505" s="70"/>
      <c r="V505" s="70"/>
      <c r="W505" s="70"/>
      <c r="X505" s="117"/>
      <c r="Y505" s="70"/>
      <c r="Z505" s="117"/>
    </row>
    <row r="506" ht="15.75" customHeight="1">
      <c r="H506" s="117"/>
      <c r="I506" s="117"/>
      <c r="J506" s="117"/>
      <c r="M506" s="70"/>
      <c r="N506" s="70"/>
      <c r="O506" s="70"/>
      <c r="P506" s="117"/>
      <c r="Q506" s="70"/>
      <c r="R506" s="117"/>
      <c r="S506" s="117"/>
      <c r="T506" s="117"/>
      <c r="U506" s="70"/>
      <c r="V506" s="70"/>
      <c r="W506" s="70"/>
      <c r="X506" s="117"/>
      <c r="Y506" s="70"/>
      <c r="Z506" s="117"/>
    </row>
    <row r="507" ht="15.75" customHeight="1">
      <c r="H507" s="117"/>
      <c r="I507" s="117"/>
      <c r="J507" s="117"/>
      <c r="M507" s="70"/>
      <c r="N507" s="70"/>
      <c r="O507" s="70"/>
      <c r="P507" s="117"/>
      <c r="Q507" s="70"/>
      <c r="R507" s="117"/>
      <c r="S507" s="117"/>
      <c r="T507" s="117"/>
      <c r="U507" s="70"/>
      <c r="V507" s="70"/>
      <c r="W507" s="70"/>
      <c r="X507" s="117"/>
      <c r="Y507" s="70"/>
      <c r="Z507" s="117"/>
    </row>
    <row r="508" ht="15.75" customHeight="1">
      <c r="H508" s="117"/>
      <c r="I508" s="117"/>
      <c r="J508" s="117"/>
      <c r="M508" s="70"/>
      <c r="N508" s="70"/>
      <c r="O508" s="70"/>
      <c r="P508" s="117"/>
      <c r="Q508" s="70"/>
      <c r="R508" s="117"/>
      <c r="S508" s="117"/>
      <c r="T508" s="117"/>
      <c r="U508" s="70"/>
      <c r="V508" s="70"/>
      <c r="W508" s="70"/>
      <c r="X508" s="117"/>
      <c r="Y508" s="70"/>
      <c r="Z508" s="117"/>
    </row>
    <row r="509" ht="15.75" customHeight="1">
      <c r="H509" s="117"/>
      <c r="I509" s="117"/>
      <c r="J509" s="117"/>
      <c r="M509" s="70"/>
      <c r="N509" s="70"/>
      <c r="O509" s="70"/>
      <c r="P509" s="117"/>
      <c r="Q509" s="70"/>
      <c r="R509" s="117"/>
      <c r="S509" s="117"/>
      <c r="T509" s="117"/>
      <c r="U509" s="70"/>
      <c r="V509" s="70"/>
      <c r="W509" s="70"/>
      <c r="X509" s="117"/>
      <c r="Y509" s="70"/>
      <c r="Z509" s="117"/>
    </row>
    <row r="510" ht="15.75" customHeight="1">
      <c r="H510" s="117"/>
      <c r="I510" s="117"/>
      <c r="J510" s="117"/>
      <c r="M510" s="70"/>
      <c r="N510" s="70"/>
      <c r="O510" s="70"/>
      <c r="P510" s="117"/>
      <c r="Q510" s="70"/>
      <c r="R510" s="117"/>
      <c r="S510" s="117"/>
      <c r="T510" s="117"/>
      <c r="U510" s="70"/>
      <c r="V510" s="70"/>
      <c r="W510" s="70"/>
      <c r="X510" s="117"/>
      <c r="Y510" s="70"/>
      <c r="Z510" s="117"/>
    </row>
    <row r="511" ht="15.75" customHeight="1">
      <c r="H511" s="117"/>
      <c r="I511" s="117"/>
      <c r="J511" s="117"/>
      <c r="M511" s="70"/>
      <c r="N511" s="70"/>
      <c r="O511" s="70"/>
      <c r="P511" s="117"/>
      <c r="Q511" s="70"/>
      <c r="R511" s="117"/>
      <c r="S511" s="117"/>
      <c r="T511" s="117"/>
      <c r="U511" s="70"/>
      <c r="V511" s="70"/>
      <c r="W511" s="70"/>
      <c r="X511" s="117"/>
      <c r="Y511" s="70"/>
      <c r="Z511" s="117"/>
    </row>
    <row r="512" ht="15.75" customHeight="1">
      <c r="H512" s="117"/>
      <c r="I512" s="117"/>
      <c r="J512" s="117"/>
      <c r="M512" s="70"/>
      <c r="N512" s="70"/>
      <c r="O512" s="70"/>
      <c r="P512" s="117"/>
      <c r="Q512" s="70"/>
      <c r="R512" s="117"/>
      <c r="S512" s="117"/>
      <c r="T512" s="117"/>
      <c r="U512" s="70"/>
      <c r="V512" s="70"/>
      <c r="W512" s="70"/>
      <c r="X512" s="117"/>
      <c r="Y512" s="70"/>
      <c r="Z512" s="117"/>
    </row>
    <row r="513" ht="15.75" customHeight="1">
      <c r="H513" s="117"/>
      <c r="I513" s="117"/>
      <c r="J513" s="117"/>
      <c r="M513" s="70"/>
      <c r="N513" s="70"/>
      <c r="O513" s="70"/>
      <c r="P513" s="117"/>
      <c r="Q513" s="70"/>
      <c r="R513" s="117"/>
      <c r="S513" s="117"/>
      <c r="T513" s="117"/>
      <c r="U513" s="70"/>
      <c r="V513" s="70"/>
      <c r="W513" s="70"/>
      <c r="X513" s="117"/>
      <c r="Y513" s="70"/>
      <c r="Z513" s="117"/>
    </row>
    <row r="514" ht="15.75" customHeight="1">
      <c r="H514" s="117"/>
      <c r="I514" s="117"/>
      <c r="J514" s="117"/>
      <c r="M514" s="70"/>
      <c r="N514" s="70"/>
      <c r="O514" s="70"/>
      <c r="P514" s="117"/>
      <c r="Q514" s="70"/>
      <c r="R514" s="117"/>
      <c r="S514" s="117"/>
      <c r="T514" s="117"/>
      <c r="U514" s="70"/>
      <c r="V514" s="70"/>
      <c r="W514" s="70"/>
      <c r="X514" s="117"/>
      <c r="Y514" s="70"/>
      <c r="Z514" s="117"/>
    </row>
    <row r="515" ht="15.75" customHeight="1">
      <c r="H515" s="117"/>
      <c r="I515" s="117"/>
      <c r="J515" s="117"/>
      <c r="M515" s="70"/>
      <c r="N515" s="70"/>
      <c r="O515" s="70"/>
      <c r="P515" s="117"/>
      <c r="Q515" s="70"/>
      <c r="R515" s="117"/>
      <c r="S515" s="117"/>
      <c r="T515" s="117"/>
      <c r="U515" s="70"/>
      <c r="V515" s="70"/>
      <c r="W515" s="70"/>
      <c r="X515" s="117"/>
      <c r="Y515" s="70"/>
      <c r="Z515" s="117"/>
    </row>
    <row r="516" ht="15.75" customHeight="1">
      <c r="H516" s="117"/>
      <c r="I516" s="117"/>
      <c r="J516" s="117"/>
      <c r="M516" s="70"/>
      <c r="N516" s="70"/>
      <c r="O516" s="70"/>
      <c r="P516" s="117"/>
      <c r="Q516" s="70"/>
      <c r="R516" s="117"/>
      <c r="S516" s="117"/>
      <c r="T516" s="117"/>
      <c r="U516" s="70"/>
      <c r="V516" s="70"/>
      <c r="W516" s="70"/>
      <c r="X516" s="117"/>
      <c r="Y516" s="70"/>
      <c r="Z516" s="117"/>
    </row>
    <row r="517" ht="15.75" customHeight="1">
      <c r="H517" s="117"/>
      <c r="I517" s="117"/>
      <c r="J517" s="117"/>
      <c r="M517" s="70"/>
      <c r="N517" s="70"/>
      <c r="O517" s="70"/>
      <c r="P517" s="117"/>
      <c r="Q517" s="70"/>
      <c r="R517" s="117"/>
      <c r="S517" s="117"/>
      <c r="T517" s="117"/>
      <c r="U517" s="70"/>
      <c r="V517" s="70"/>
      <c r="W517" s="70"/>
      <c r="X517" s="117"/>
      <c r="Y517" s="70"/>
      <c r="Z517" s="117"/>
    </row>
    <row r="518" ht="15.75" customHeight="1">
      <c r="H518" s="117"/>
      <c r="I518" s="117"/>
      <c r="J518" s="117"/>
      <c r="M518" s="70"/>
      <c r="N518" s="70"/>
      <c r="O518" s="70"/>
      <c r="P518" s="117"/>
      <c r="Q518" s="70"/>
      <c r="R518" s="117"/>
      <c r="S518" s="117"/>
      <c r="T518" s="117"/>
      <c r="U518" s="70"/>
      <c r="V518" s="70"/>
      <c r="W518" s="70"/>
      <c r="X518" s="117"/>
      <c r="Y518" s="70"/>
      <c r="Z518" s="117"/>
    </row>
    <row r="519" ht="15.75" customHeight="1">
      <c r="H519" s="117"/>
      <c r="I519" s="117"/>
      <c r="J519" s="117"/>
      <c r="M519" s="70"/>
      <c r="N519" s="70"/>
      <c r="O519" s="70"/>
      <c r="P519" s="117"/>
      <c r="Q519" s="70"/>
      <c r="R519" s="117"/>
      <c r="S519" s="117"/>
      <c r="T519" s="117"/>
      <c r="U519" s="70"/>
      <c r="V519" s="70"/>
      <c r="W519" s="70"/>
      <c r="X519" s="117"/>
      <c r="Y519" s="70"/>
      <c r="Z519" s="117"/>
    </row>
    <row r="520" ht="15.75" customHeight="1">
      <c r="H520" s="117"/>
      <c r="I520" s="117"/>
      <c r="J520" s="117"/>
      <c r="M520" s="70"/>
      <c r="N520" s="70"/>
      <c r="O520" s="70"/>
      <c r="P520" s="117"/>
      <c r="Q520" s="70"/>
      <c r="R520" s="117"/>
      <c r="S520" s="117"/>
      <c r="T520" s="117"/>
      <c r="U520" s="70"/>
      <c r="V520" s="70"/>
      <c r="W520" s="70"/>
      <c r="X520" s="117"/>
      <c r="Y520" s="70"/>
      <c r="Z520" s="117"/>
    </row>
    <row r="521" ht="15.75" customHeight="1">
      <c r="H521" s="117"/>
      <c r="I521" s="117"/>
      <c r="J521" s="117"/>
      <c r="M521" s="70"/>
      <c r="N521" s="70"/>
      <c r="O521" s="70"/>
      <c r="P521" s="117"/>
      <c r="Q521" s="70"/>
      <c r="R521" s="117"/>
      <c r="S521" s="117"/>
      <c r="T521" s="117"/>
      <c r="U521" s="70"/>
      <c r="V521" s="70"/>
      <c r="W521" s="70"/>
      <c r="X521" s="117"/>
      <c r="Y521" s="70"/>
      <c r="Z521" s="117"/>
    </row>
    <row r="522" ht="15.75" customHeight="1">
      <c r="H522" s="117"/>
      <c r="I522" s="117"/>
      <c r="J522" s="117"/>
      <c r="M522" s="70"/>
      <c r="N522" s="70"/>
      <c r="O522" s="70"/>
      <c r="P522" s="117"/>
      <c r="Q522" s="70"/>
      <c r="R522" s="117"/>
      <c r="S522" s="117"/>
      <c r="T522" s="117"/>
      <c r="U522" s="70"/>
      <c r="V522" s="70"/>
      <c r="W522" s="70"/>
      <c r="X522" s="117"/>
      <c r="Y522" s="70"/>
      <c r="Z522" s="117"/>
    </row>
    <row r="523" ht="15.75" customHeight="1">
      <c r="H523" s="117"/>
      <c r="I523" s="117"/>
      <c r="J523" s="117"/>
      <c r="M523" s="70"/>
      <c r="N523" s="70"/>
      <c r="O523" s="70"/>
      <c r="P523" s="117"/>
      <c r="Q523" s="70"/>
      <c r="R523" s="117"/>
      <c r="S523" s="117"/>
      <c r="T523" s="117"/>
      <c r="U523" s="70"/>
      <c r="V523" s="70"/>
      <c r="W523" s="70"/>
      <c r="X523" s="117"/>
      <c r="Y523" s="70"/>
      <c r="Z523" s="117"/>
    </row>
    <row r="524" ht="15.75" customHeight="1">
      <c r="H524" s="117"/>
      <c r="I524" s="117"/>
      <c r="J524" s="117"/>
      <c r="M524" s="70"/>
      <c r="N524" s="70"/>
      <c r="O524" s="70"/>
      <c r="P524" s="117"/>
      <c r="Q524" s="70"/>
      <c r="R524" s="117"/>
      <c r="S524" s="117"/>
      <c r="T524" s="117"/>
      <c r="U524" s="70"/>
      <c r="V524" s="70"/>
      <c r="W524" s="70"/>
      <c r="X524" s="117"/>
      <c r="Y524" s="70"/>
      <c r="Z524" s="117"/>
    </row>
    <row r="525" ht="15.75" customHeight="1">
      <c r="H525" s="117"/>
      <c r="I525" s="117"/>
      <c r="J525" s="117"/>
      <c r="M525" s="70"/>
      <c r="N525" s="70"/>
      <c r="O525" s="70"/>
      <c r="P525" s="117"/>
      <c r="Q525" s="70"/>
      <c r="R525" s="117"/>
      <c r="S525" s="117"/>
      <c r="T525" s="117"/>
      <c r="U525" s="70"/>
      <c r="V525" s="70"/>
      <c r="W525" s="70"/>
      <c r="X525" s="117"/>
      <c r="Y525" s="70"/>
      <c r="Z525" s="117"/>
    </row>
    <row r="526" ht="15.75" customHeight="1">
      <c r="H526" s="117"/>
      <c r="I526" s="117"/>
      <c r="J526" s="117"/>
      <c r="M526" s="70"/>
      <c r="N526" s="70"/>
      <c r="O526" s="70"/>
      <c r="P526" s="117"/>
      <c r="Q526" s="70"/>
      <c r="R526" s="117"/>
      <c r="S526" s="117"/>
      <c r="T526" s="117"/>
      <c r="U526" s="70"/>
      <c r="V526" s="70"/>
      <c r="W526" s="70"/>
      <c r="X526" s="117"/>
      <c r="Y526" s="70"/>
      <c r="Z526" s="117"/>
    </row>
    <row r="527" ht="15.75" customHeight="1">
      <c r="H527" s="117"/>
      <c r="I527" s="117"/>
      <c r="J527" s="117"/>
      <c r="M527" s="70"/>
      <c r="N527" s="70"/>
      <c r="O527" s="70"/>
      <c r="P527" s="117"/>
      <c r="Q527" s="70"/>
      <c r="R527" s="117"/>
      <c r="S527" s="117"/>
      <c r="T527" s="117"/>
      <c r="U527" s="70"/>
      <c r="V527" s="70"/>
      <c r="W527" s="70"/>
      <c r="X527" s="117"/>
      <c r="Y527" s="70"/>
      <c r="Z527" s="117"/>
    </row>
    <row r="528" ht="15.75" customHeight="1">
      <c r="H528" s="117"/>
      <c r="I528" s="117"/>
      <c r="J528" s="117"/>
      <c r="M528" s="70"/>
      <c r="N528" s="70"/>
      <c r="O528" s="70"/>
      <c r="P528" s="117"/>
      <c r="Q528" s="70"/>
      <c r="R528" s="117"/>
      <c r="S528" s="117"/>
      <c r="T528" s="117"/>
      <c r="U528" s="70"/>
      <c r="V528" s="70"/>
      <c r="W528" s="70"/>
      <c r="X528" s="117"/>
      <c r="Y528" s="70"/>
      <c r="Z528" s="117"/>
    </row>
    <row r="529" ht="15.75" customHeight="1">
      <c r="H529" s="117"/>
      <c r="I529" s="117"/>
      <c r="J529" s="117"/>
      <c r="M529" s="70"/>
      <c r="N529" s="70"/>
      <c r="O529" s="70"/>
      <c r="P529" s="117"/>
      <c r="Q529" s="70"/>
      <c r="R529" s="117"/>
      <c r="S529" s="117"/>
      <c r="T529" s="117"/>
      <c r="U529" s="70"/>
      <c r="V529" s="70"/>
      <c r="W529" s="70"/>
      <c r="X529" s="117"/>
      <c r="Y529" s="70"/>
      <c r="Z529" s="117"/>
    </row>
    <row r="530" ht="15.75" customHeight="1">
      <c r="H530" s="117"/>
      <c r="I530" s="117"/>
      <c r="J530" s="117"/>
      <c r="M530" s="70"/>
      <c r="N530" s="70"/>
      <c r="O530" s="70"/>
      <c r="P530" s="117"/>
      <c r="Q530" s="70"/>
      <c r="R530" s="117"/>
      <c r="S530" s="117"/>
      <c r="T530" s="117"/>
      <c r="U530" s="70"/>
      <c r="V530" s="70"/>
      <c r="W530" s="70"/>
      <c r="X530" s="117"/>
      <c r="Y530" s="70"/>
      <c r="Z530" s="117"/>
    </row>
    <row r="531" ht="15.75" customHeight="1">
      <c r="H531" s="117"/>
      <c r="I531" s="117"/>
      <c r="J531" s="117"/>
      <c r="M531" s="70"/>
      <c r="N531" s="70"/>
      <c r="O531" s="70"/>
      <c r="P531" s="117"/>
      <c r="Q531" s="70"/>
      <c r="R531" s="117"/>
      <c r="S531" s="117"/>
      <c r="T531" s="117"/>
      <c r="U531" s="70"/>
      <c r="V531" s="70"/>
      <c r="W531" s="70"/>
      <c r="X531" s="117"/>
      <c r="Y531" s="70"/>
      <c r="Z531" s="117"/>
    </row>
    <row r="532" ht="15.75" customHeight="1">
      <c r="H532" s="117"/>
      <c r="I532" s="117"/>
      <c r="J532" s="117"/>
      <c r="M532" s="70"/>
      <c r="N532" s="70"/>
      <c r="O532" s="70"/>
      <c r="P532" s="117"/>
      <c r="Q532" s="70"/>
      <c r="R532" s="117"/>
      <c r="S532" s="117"/>
      <c r="T532" s="117"/>
      <c r="U532" s="70"/>
      <c r="V532" s="70"/>
      <c r="W532" s="70"/>
      <c r="X532" s="117"/>
      <c r="Y532" s="70"/>
      <c r="Z532" s="117"/>
    </row>
    <row r="533" ht="15.75" customHeight="1">
      <c r="H533" s="117"/>
      <c r="I533" s="117"/>
      <c r="J533" s="117"/>
      <c r="M533" s="70"/>
      <c r="N533" s="70"/>
      <c r="O533" s="70"/>
      <c r="P533" s="117"/>
      <c r="Q533" s="70"/>
      <c r="R533" s="117"/>
      <c r="S533" s="117"/>
      <c r="T533" s="117"/>
      <c r="U533" s="70"/>
      <c r="V533" s="70"/>
      <c r="W533" s="70"/>
      <c r="X533" s="117"/>
      <c r="Y533" s="70"/>
      <c r="Z533" s="117"/>
    </row>
    <row r="534" ht="15.75" customHeight="1">
      <c r="H534" s="117"/>
      <c r="I534" s="117"/>
      <c r="J534" s="117"/>
      <c r="M534" s="70"/>
      <c r="N534" s="70"/>
      <c r="O534" s="70"/>
      <c r="P534" s="117"/>
      <c r="Q534" s="70"/>
      <c r="R534" s="117"/>
      <c r="S534" s="117"/>
      <c r="T534" s="117"/>
      <c r="U534" s="70"/>
      <c r="V534" s="70"/>
      <c r="W534" s="70"/>
      <c r="X534" s="117"/>
      <c r="Y534" s="70"/>
      <c r="Z534" s="117"/>
    </row>
    <row r="535" ht="15.75" customHeight="1">
      <c r="H535" s="117"/>
      <c r="I535" s="117"/>
      <c r="J535" s="117"/>
      <c r="M535" s="70"/>
      <c r="N535" s="70"/>
      <c r="O535" s="70"/>
      <c r="P535" s="117"/>
      <c r="Q535" s="70"/>
      <c r="R535" s="117"/>
      <c r="S535" s="117"/>
      <c r="T535" s="117"/>
      <c r="U535" s="70"/>
      <c r="V535" s="70"/>
      <c r="W535" s="70"/>
      <c r="X535" s="117"/>
      <c r="Y535" s="70"/>
      <c r="Z535" s="117"/>
    </row>
    <row r="536" ht="15.75" customHeight="1">
      <c r="H536" s="117"/>
      <c r="I536" s="117"/>
      <c r="J536" s="117"/>
      <c r="M536" s="70"/>
      <c r="N536" s="70"/>
      <c r="O536" s="70"/>
      <c r="P536" s="117"/>
      <c r="Q536" s="70"/>
      <c r="R536" s="117"/>
      <c r="S536" s="117"/>
      <c r="T536" s="117"/>
      <c r="U536" s="70"/>
      <c r="V536" s="70"/>
      <c r="W536" s="70"/>
      <c r="X536" s="117"/>
      <c r="Y536" s="70"/>
      <c r="Z536" s="117"/>
    </row>
    <row r="537" ht="15.75" customHeight="1">
      <c r="H537" s="117"/>
      <c r="I537" s="117"/>
      <c r="J537" s="117"/>
      <c r="M537" s="70"/>
      <c r="N537" s="70"/>
      <c r="O537" s="70"/>
      <c r="P537" s="117"/>
      <c r="Q537" s="70"/>
      <c r="R537" s="117"/>
      <c r="S537" s="117"/>
      <c r="T537" s="117"/>
      <c r="U537" s="70"/>
      <c r="V537" s="70"/>
      <c r="W537" s="70"/>
      <c r="X537" s="117"/>
      <c r="Y537" s="70"/>
      <c r="Z537" s="117"/>
    </row>
    <row r="538" ht="15.75" customHeight="1">
      <c r="H538" s="117"/>
      <c r="I538" s="117"/>
      <c r="J538" s="117"/>
      <c r="M538" s="70"/>
      <c r="N538" s="70"/>
      <c r="O538" s="70"/>
      <c r="P538" s="117"/>
      <c r="Q538" s="70"/>
      <c r="R538" s="117"/>
      <c r="S538" s="117"/>
      <c r="T538" s="117"/>
      <c r="U538" s="70"/>
      <c r="V538" s="70"/>
      <c r="W538" s="70"/>
      <c r="X538" s="117"/>
      <c r="Y538" s="70"/>
      <c r="Z538" s="117"/>
    </row>
    <row r="539" ht="15.75" customHeight="1">
      <c r="H539" s="117"/>
      <c r="I539" s="117"/>
      <c r="J539" s="117"/>
      <c r="M539" s="70"/>
      <c r="N539" s="70"/>
      <c r="O539" s="70"/>
      <c r="P539" s="117"/>
      <c r="Q539" s="70"/>
      <c r="R539" s="117"/>
      <c r="S539" s="117"/>
      <c r="T539" s="117"/>
      <c r="U539" s="70"/>
      <c r="V539" s="70"/>
      <c r="W539" s="70"/>
      <c r="X539" s="117"/>
      <c r="Y539" s="70"/>
      <c r="Z539" s="117"/>
    </row>
    <row r="540" ht="15.75" customHeight="1">
      <c r="H540" s="117"/>
      <c r="I540" s="117"/>
      <c r="J540" s="117"/>
      <c r="M540" s="70"/>
      <c r="N540" s="70"/>
      <c r="O540" s="70"/>
      <c r="P540" s="117"/>
      <c r="Q540" s="70"/>
      <c r="R540" s="117"/>
      <c r="S540" s="117"/>
      <c r="T540" s="117"/>
      <c r="U540" s="70"/>
      <c r="V540" s="70"/>
      <c r="W540" s="70"/>
      <c r="X540" s="117"/>
      <c r="Y540" s="70"/>
      <c r="Z540" s="117"/>
    </row>
    <row r="541" ht="15.75" customHeight="1">
      <c r="H541" s="117"/>
      <c r="I541" s="117"/>
      <c r="J541" s="117"/>
      <c r="M541" s="70"/>
      <c r="N541" s="70"/>
      <c r="O541" s="70"/>
      <c r="P541" s="117"/>
      <c r="Q541" s="70"/>
      <c r="R541" s="117"/>
      <c r="S541" s="117"/>
      <c r="T541" s="117"/>
      <c r="U541" s="70"/>
      <c r="V541" s="70"/>
      <c r="W541" s="70"/>
      <c r="X541" s="117"/>
      <c r="Y541" s="70"/>
      <c r="Z541" s="117"/>
    </row>
    <row r="542" ht="15.75" customHeight="1">
      <c r="H542" s="117"/>
      <c r="I542" s="117"/>
      <c r="J542" s="117"/>
      <c r="M542" s="70"/>
      <c r="N542" s="70"/>
      <c r="O542" s="70"/>
      <c r="P542" s="117"/>
      <c r="Q542" s="70"/>
      <c r="R542" s="117"/>
      <c r="S542" s="117"/>
      <c r="T542" s="117"/>
      <c r="U542" s="70"/>
      <c r="V542" s="70"/>
      <c r="W542" s="70"/>
      <c r="X542" s="117"/>
      <c r="Y542" s="70"/>
      <c r="Z542" s="117"/>
    </row>
    <row r="543" ht="15.75" customHeight="1">
      <c r="H543" s="117"/>
      <c r="I543" s="117"/>
      <c r="J543" s="117"/>
      <c r="M543" s="70"/>
      <c r="N543" s="70"/>
      <c r="O543" s="70"/>
      <c r="P543" s="117"/>
      <c r="Q543" s="70"/>
      <c r="R543" s="117"/>
      <c r="S543" s="117"/>
      <c r="T543" s="117"/>
      <c r="U543" s="70"/>
      <c r="V543" s="70"/>
      <c r="W543" s="70"/>
      <c r="X543" s="117"/>
      <c r="Y543" s="70"/>
      <c r="Z543" s="117"/>
    </row>
    <row r="544" ht="15.75" customHeight="1">
      <c r="H544" s="117"/>
      <c r="I544" s="117"/>
      <c r="J544" s="117"/>
      <c r="M544" s="70"/>
      <c r="N544" s="70"/>
      <c r="O544" s="70"/>
      <c r="P544" s="117"/>
      <c r="Q544" s="70"/>
      <c r="R544" s="117"/>
      <c r="S544" s="117"/>
      <c r="T544" s="117"/>
      <c r="U544" s="70"/>
      <c r="V544" s="70"/>
      <c r="W544" s="70"/>
      <c r="X544" s="117"/>
      <c r="Y544" s="70"/>
      <c r="Z544" s="117"/>
    </row>
    <row r="545" ht="15.75" customHeight="1">
      <c r="H545" s="117"/>
      <c r="I545" s="117"/>
      <c r="J545" s="117"/>
      <c r="M545" s="70"/>
      <c r="N545" s="70"/>
      <c r="O545" s="70"/>
      <c r="P545" s="117"/>
      <c r="Q545" s="70"/>
      <c r="R545" s="117"/>
      <c r="S545" s="117"/>
      <c r="T545" s="117"/>
      <c r="U545" s="70"/>
      <c r="V545" s="70"/>
      <c r="W545" s="70"/>
      <c r="X545" s="117"/>
      <c r="Y545" s="70"/>
      <c r="Z545" s="117"/>
    </row>
    <row r="546" ht="15.75" customHeight="1">
      <c r="H546" s="117"/>
      <c r="I546" s="117"/>
      <c r="J546" s="117"/>
      <c r="M546" s="70"/>
      <c r="N546" s="70"/>
      <c r="O546" s="70"/>
      <c r="P546" s="117"/>
      <c r="Q546" s="70"/>
      <c r="R546" s="117"/>
      <c r="S546" s="117"/>
      <c r="T546" s="117"/>
      <c r="U546" s="70"/>
      <c r="V546" s="70"/>
      <c r="W546" s="70"/>
      <c r="X546" s="117"/>
      <c r="Y546" s="70"/>
      <c r="Z546" s="117"/>
    </row>
    <row r="547" ht="15.75" customHeight="1">
      <c r="H547" s="117"/>
      <c r="I547" s="117"/>
      <c r="J547" s="117"/>
      <c r="M547" s="70"/>
      <c r="N547" s="70"/>
      <c r="O547" s="70"/>
      <c r="P547" s="117"/>
      <c r="Q547" s="70"/>
      <c r="R547" s="117"/>
      <c r="S547" s="117"/>
      <c r="T547" s="117"/>
      <c r="U547" s="70"/>
      <c r="V547" s="70"/>
      <c r="W547" s="70"/>
      <c r="X547" s="117"/>
      <c r="Y547" s="70"/>
      <c r="Z547" s="117"/>
    </row>
    <row r="548" ht="15.75" customHeight="1">
      <c r="H548" s="117"/>
      <c r="I548" s="117"/>
      <c r="J548" s="117"/>
      <c r="M548" s="70"/>
      <c r="N548" s="70"/>
      <c r="O548" s="70"/>
      <c r="P548" s="117"/>
      <c r="Q548" s="70"/>
      <c r="R548" s="117"/>
      <c r="S548" s="117"/>
      <c r="T548" s="117"/>
      <c r="U548" s="70"/>
      <c r="V548" s="70"/>
      <c r="W548" s="70"/>
      <c r="X548" s="117"/>
      <c r="Y548" s="70"/>
      <c r="Z548" s="117"/>
    </row>
    <row r="549" ht="15.75" customHeight="1">
      <c r="H549" s="117"/>
      <c r="I549" s="117"/>
      <c r="J549" s="117"/>
      <c r="M549" s="70"/>
      <c r="N549" s="70"/>
      <c r="O549" s="70"/>
      <c r="P549" s="117"/>
      <c r="Q549" s="70"/>
      <c r="R549" s="117"/>
      <c r="S549" s="117"/>
      <c r="T549" s="117"/>
      <c r="U549" s="70"/>
      <c r="V549" s="70"/>
      <c r="W549" s="70"/>
      <c r="X549" s="117"/>
      <c r="Y549" s="70"/>
      <c r="Z549" s="117"/>
    </row>
    <row r="550" ht="15.75" customHeight="1">
      <c r="H550" s="117"/>
      <c r="I550" s="117"/>
      <c r="J550" s="117"/>
      <c r="M550" s="70"/>
      <c r="N550" s="70"/>
      <c r="O550" s="70"/>
      <c r="P550" s="117"/>
      <c r="Q550" s="70"/>
      <c r="R550" s="117"/>
      <c r="S550" s="117"/>
      <c r="T550" s="117"/>
      <c r="U550" s="70"/>
      <c r="V550" s="70"/>
      <c r="W550" s="70"/>
      <c r="X550" s="117"/>
      <c r="Y550" s="70"/>
      <c r="Z550" s="117"/>
    </row>
    <row r="551" ht="15.75" customHeight="1">
      <c r="H551" s="117"/>
      <c r="I551" s="117"/>
      <c r="J551" s="117"/>
      <c r="M551" s="70"/>
      <c r="N551" s="70"/>
      <c r="O551" s="70"/>
      <c r="P551" s="117"/>
      <c r="Q551" s="70"/>
      <c r="R551" s="117"/>
      <c r="S551" s="117"/>
      <c r="T551" s="117"/>
      <c r="U551" s="70"/>
      <c r="V551" s="70"/>
      <c r="W551" s="70"/>
      <c r="X551" s="117"/>
      <c r="Y551" s="70"/>
      <c r="Z551" s="117"/>
    </row>
    <row r="552" ht="15.75" customHeight="1">
      <c r="H552" s="117"/>
      <c r="I552" s="117"/>
      <c r="J552" s="117"/>
      <c r="M552" s="70"/>
      <c r="N552" s="70"/>
      <c r="O552" s="70"/>
      <c r="P552" s="117"/>
      <c r="Q552" s="70"/>
      <c r="R552" s="117"/>
      <c r="S552" s="117"/>
      <c r="T552" s="117"/>
      <c r="U552" s="70"/>
      <c r="V552" s="70"/>
      <c r="W552" s="70"/>
      <c r="X552" s="117"/>
      <c r="Y552" s="70"/>
      <c r="Z552" s="117"/>
    </row>
    <row r="553" ht="15.75" customHeight="1">
      <c r="H553" s="117"/>
      <c r="I553" s="117"/>
      <c r="J553" s="117"/>
      <c r="M553" s="70"/>
      <c r="N553" s="70"/>
      <c r="O553" s="70"/>
      <c r="P553" s="117"/>
      <c r="Q553" s="70"/>
      <c r="R553" s="117"/>
      <c r="S553" s="117"/>
      <c r="T553" s="117"/>
      <c r="U553" s="70"/>
      <c r="V553" s="70"/>
      <c r="W553" s="70"/>
      <c r="X553" s="117"/>
      <c r="Y553" s="70"/>
      <c r="Z553" s="117"/>
    </row>
    <row r="554" ht="15.75" customHeight="1">
      <c r="H554" s="117"/>
      <c r="I554" s="117"/>
      <c r="J554" s="117"/>
      <c r="M554" s="70"/>
      <c r="N554" s="70"/>
      <c r="O554" s="70"/>
      <c r="P554" s="117"/>
      <c r="Q554" s="70"/>
      <c r="R554" s="117"/>
      <c r="S554" s="117"/>
      <c r="T554" s="117"/>
      <c r="U554" s="70"/>
      <c r="V554" s="70"/>
      <c r="W554" s="70"/>
      <c r="X554" s="117"/>
      <c r="Y554" s="70"/>
      <c r="Z554" s="117"/>
    </row>
    <row r="555" ht="15.75" customHeight="1">
      <c r="H555" s="117"/>
      <c r="I555" s="117"/>
      <c r="J555" s="117"/>
      <c r="M555" s="70"/>
      <c r="N555" s="70"/>
      <c r="O555" s="70"/>
      <c r="P555" s="117"/>
      <c r="Q555" s="70"/>
      <c r="R555" s="117"/>
      <c r="S555" s="117"/>
      <c r="T555" s="117"/>
      <c r="U555" s="70"/>
      <c r="V555" s="70"/>
      <c r="W555" s="70"/>
      <c r="X555" s="117"/>
      <c r="Y555" s="70"/>
      <c r="Z555" s="117"/>
    </row>
    <row r="556" ht="15.75" customHeight="1">
      <c r="H556" s="117"/>
      <c r="I556" s="117"/>
      <c r="J556" s="117"/>
      <c r="M556" s="70"/>
      <c r="N556" s="70"/>
      <c r="O556" s="70"/>
      <c r="P556" s="117"/>
      <c r="Q556" s="70"/>
      <c r="R556" s="117"/>
      <c r="S556" s="117"/>
      <c r="T556" s="117"/>
      <c r="U556" s="70"/>
      <c r="V556" s="70"/>
      <c r="W556" s="70"/>
      <c r="X556" s="117"/>
      <c r="Y556" s="70"/>
      <c r="Z556" s="117"/>
    </row>
    <row r="557" ht="15.75" customHeight="1">
      <c r="H557" s="117"/>
      <c r="I557" s="117"/>
      <c r="J557" s="117"/>
      <c r="M557" s="70"/>
      <c r="N557" s="70"/>
      <c r="O557" s="70"/>
      <c r="P557" s="117"/>
      <c r="Q557" s="70"/>
      <c r="R557" s="117"/>
      <c r="S557" s="117"/>
      <c r="T557" s="117"/>
      <c r="U557" s="70"/>
      <c r="V557" s="70"/>
      <c r="W557" s="70"/>
      <c r="X557" s="117"/>
      <c r="Y557" s="70"/>
      <c r="Z557" s="117"/>
    </row>
    <row r="558" ht="15.75" customHeight="1">
      <c r="H558" s="117"/>
      <c r="I558" s="117"/>
      <c r="J558" s="117"/>
      <c r="M558" s="70"/>
      <c r="N558" s="70"/>
      <c r="O558" s="70"/>
      <c r="P558" s="117"/>
      <c r="Q558" s="70"/>
      <c r="R558" s="117"/>
      <c r="S558" s="117"/>
      <c r="T558" s="117"/>
      <c r="U558" s="70"/>
      <c r="V558" s="70"/>
      <c r="W558" s="70"/>
      <c r="X558" s="117"/>
      <c r="Y558" s="70"/>
      <c r="Z558" s="117"/>
    </row>
    <row r="559" ht="15.75" customHeight="1">
      <c r="H559" s="117"/>
      <c r="I559" s="117"/>
      <c r="J559" s="117"/>
      <c r="M559" s="70"/>
      <c r="N559" s="70"/>
      <c r="O559" s="70"/>
      <c r="P559" s="117"/>
      <c r="Q559" s="70"/>
      <c r="R559" s="117"/>
      <c r="S559" s="117"/>
      <c r="T559" s="117"/>
      <c r="U559" s="70"/>
      <c r="V559" s="70"/>
      <c r="W559" s="70"/>
      <c r="X559" s="117"/>
      <c r="Y559" s="70"/>
      <c r="Z559" s="117"/>
    </row>
    <row r="560" ht="15.75" customHeight="1">
      <c r="H560" s="117"/>
      <c r="I560" s="117"/>
      <c r="J560" s="117"/>
      <c r="M560" s="70"/>
      <c r="N560" s="70"/>
      <c r="O560" s="70"/>
      <c r="P560" s="117"/>
      <c r="Q560" s="70"/>
      <c r="R560" s="117"/>
      <c r="S560" s="117"/>
      <c r="T560" s="117"/>
      <c r="U560" s="70"/>
      <c r="V560" s="70"/>
      <c r="W560" s="70"/>
      <c r="X560" s="117"/>
      <c r="Y560" s="70"/>
      <c r="Z560" s="117"/>
    </row>
    <row r="561" ht="15.75" customHeight="1">
      <c r="H561" s="117"/>
      <c r="I561" s="117"/>
      <c r="J561" s="117"/>
      <c r="M561" s="70"/>
      <c r="N561" s="70"/>
      <c r="O561" s="70"/>
      <c r="P561" s="117"/>
      <c r="Q561" s="70"/>
      <c r="R561" s="117"/>
      <c r="S561" s="117"/>
      <c r="T561" s="117"/>
      <c r="U561" s="70"/>
      <c r="V561" s="70"/>
      <c r="W561" s="70"/>
      <c r="X561" s="117"/>
      <c r="Y561" s="70"/>
      <c r="Z561" s="117"/>
    </row>
    <row r="562" ht="15.75" customHeight="1">
      <c r="H562" s="117"/>
      <c r="I562" s="117"/>
      <c r="J562" s="117"/>
      <c r="M562" s="70"/>
      <c r="N562" s="70"/>
      <c r="O562" s="70"/>
      <c r="P562" s="117"/>
      <c r="Q562" s="70"/>
      <c r="R562" s="117"/>
      <c r="S562" s="117"/>
      <c r="T562" s="117"/>
      <c r="U562" s="70"/>
      <c r="V562" s="70"/>
      <c r="W562" s="70"/>
      <c r="X562" s="117"/>
      <c r="Y562" s="70"/>
      <c r="Z562" s="117"/>
    </row>
    <row r="563" ht="15.75" customHeight="1">
      <c r="H563" s="117"/>
      <c r="I563" s="117"/>
      <c r="J563" s="117"/>
      <c r="M563" s="70"/>
      <c r="N563" s="70"/>
      <c r="O563" s="70"/>
      <c r="P563" s="117"/>
      <c r="Q563" s="70"/>
      <c r="R563" s="117"/>
      <c r="S563" s="117"/>
      <c r="T563" s="117"/>
      <c r="U563" s="70"/>
      <c r="V563" s="70"/>
      <c r="W563" s="70"/>
      <c r="X563" s="117"/>
      <c r="Y563" s="70"/>
      <c r="Z563" s="117"/>
    </row>
    <row r="564" ht="15.75" customHeight="1">
      <c r="H564" s="117"/>
      <c r="I564" s="117"/>
      <c r="J564" s="117"/>
      <c r="M564" s="70"/>
      <c r="N564" s="70"/>
      <c r="O564" s="70"/>
      <c r="P564" s="117"/>
      <c r="Q564" s="70"/>
      <c r="R564" s="117"/>
      <c r="S564" s="117"/>
      <c r="T564" s="117"/>
      <c r="U564" s="70"/>
      <c r="V564" s="70"/>
      <c r="W564" s="70"/>
      <c r="X564" s="117"/>
      <c r="Y564" s="70"/>
      <c r="Z564" s="117"/>
    </row>
    <row r="565" ht="15.75" customHeight="1">
      <c r="H565" s="117"/>
      <c r="I565" s="117"/>
      <c r="J565" s="117"/>
      <c r="M565" s="70"/>
      <c r="N565" s="70"/>
      <c r="O565" s="70"/>
      <c r="P565" s="117"/>
      <c r="Q565" s="70"/>
      <c r="R565" s="117"/>
      <c r="S565" s="117"/>
      <c r="T565" s="117"/>
      <c r="U565" s="70"/>
      <c r="V565" s="70"/>
      <c r="W565" s="70"/>
      <c r="X565" s="117"/>
      <c r="Y565" s="70"/>
      <c r="Z565" s="117"/>
    </row>
    <row r="566" ht="15.75" customHeight="1">
      <c r="H566" s="117"/>
      <c r="I566" s="117"/>
      <c r="J566" s="117"/>
      <c r="M566" s="70"/>
      <c r="N566" s="70"/>
      <c r="O566" s="70"/>
      <c r="P566" s="117"/>
      <c r="Q566" s="70"/>
      <c r="R566" s="117"/>
      <c r="S566" s="117"/>
      <c r="T566" s="117"/>
      <c r="U566" s="70"/>
      <c r="V566" s="70"/>
      <c r="W566" s="70"/>
      <c r="X566" s="117"/>
      <c r="Y566" s="70"/>
      <c r="Z566" s="117"/>
    </row>
    <row r="567" ht="15.75" customHeight="1">
      <c r="H567" s="117"/>
      <c r="I567" s="117"/>
      <c r="J567" s="117"/>
      <c r="M567" s="70"/>
      <c r="N567" s="70"/>
      <c r="O567" s="70"/>
      <c r="P567" s="117"/>
      <c r="Q567" s="70"/>
      <c r="R567" s="117"/>
      <c r="S567" s="117"/>
      <c r="T567" s="117"/>
      <c r="U567" s="70"/>
      <c r="V567" s="70"/>
      <c r="W567" s="70"/>
      <c r="X567" s="117"/>
      <c r="Y567" s="70"/>
      <c r="Z567" s="117"/>
    </row>
    <row r="568" ht="15.75" customHeight="1">
      <c r="H568" s="117"/>
      <c r="I568" s="117"/>
      <c r="J568" s="117"/>
      <c r="M568" s="70"/>
      <c r="N568" s="70"/>
      <c r="O568" s="70"/>
      <c r="P568" s="117"/>
      <c r="Q568" s="70"/>
      <c r="R568" s="117"/>
      <c r="S568" s="117"/>
      <c r="T568" s="117"/>
      <c r="U568" s="70"/>
      <c r="V568" s="70"/>
      <c r="W568" s="70"/>
      <c r="X568" s="117"/>
      <c r="Y568" s="70"/>
      <c r="Z568" s="117"/>
    </row>
    <row r="569" ht="15.75" customHeight="1">
      <c r="H569" s="117"/>
      <c r="I569" s="117"/>
      <c r="J569" s="117"/>
      <c r="M569" s="70"/>
      <c r="N569" s="70"/>
      <c r="O569" s="70"/>
      <c r="P569" s="117"/>
      <c r="Q569" s="70"/>
      <c r="R569" s="117"/>
      <c r="S569" s="117"/>
      <c r="T569" s="117"/>
      <c r="U569" s="70"/>
      <c r="V569" s="70"/>
      <c r="W569" s="70"/>
      <c r="X569" s="117"/>
      <c r="Y569" s="70"/>
      <c r="Z569" s="117"/>
    </row>
    <row r="570" ht="15.75" customHeight="1">
      <c r="H570" s="117"/>
      <c r="I570" s="117"/>
      <c r="J570" s="117"/>
      <c r="M570" s="70"/>
      <c r="N570" s="70"/>
      <c r="O570" s="70"/>
      <c r="P570" s="117"/>
      <c r="Q570" s="70"/>
      <c r="R570" s="117"/>
      <c r="S570" s="117"/>
      <c r="T570" s="117"/>
      <c r="U570" s="70"/>
      <c r="V570" s="70"/>
      <c r="W570" s="70"/>
      <c r="X570" s="117"/>
      <c r="Y570" s="70"/>
      <c r="Z570" s="117"/>
    </row>
    <row r="571" ht="15.75" customHeight="1">
      <c r="H571" s="117"/>
      <c r="I571" s="117"/>
      <c r="J571" s="117"/>
      <c r="M571" s="70"/>
      <c r="N571" s="70"/>
      <c r="O571" s="70"/>
      <c r="P571" s="117"/>
      <c r="Q571" s="70"/>
      <c r="R571" s="117"/>
      <c r="S571" s="117"/>
      <c r="T571" s="117"/>
      <c r="U571" s="70"/>
      <c r="V571" s="70"/>
      <c r="W571" s="70"/>
      <c r="X571" s="117"/>
      <c r="Y571" s="70"/>
      <c r="Z571" s="117"/>
    </row>
    <row r="572" ht="15.75" customHeight="1">
      <c r="H572" s="117"/>
      <c r="I572" s="117"/>
      <c r="J572" s="117"/>
      <c r="M572" s="70"/>
      <c r="N572" s="70"/>
      <c r="O572" s="70"/>
      <c r="P572" s="117"/>
      <c r="Q572" s="70"/>
      <c r="R572" s="117"/>
      <c r="S572" s="117"/>
      <c r="T572" s="117"/>
      <c r="U572" s="70"/>
      <c r="V572" s="70"/>
      <c r="W572" s="70"/>
      <c r="X572" s="117"/>
      <c r="Y572" s="70"/>
      <c r="Z572" s="117"/>
    </row>
    <row r="573" ht="15.75" customHeight="1">
      <c r="H573" s="117"/>
      <c r="I573" s="117"/>
      <c r="J573" s="117"/>
      <c r="M573" s="70"/>
      <c r="N573" s="70"/>
      <c r="O573" s="70"/>
      <c r="P573" s="117"/>
      <c r="Q573" s="70"/>
      <c r="R573" s="117"/>
      <c r="S573" s="117"/>
      <c r="T573" s="117"/>
      <c r="U573" s="70"/>
      <c r="V573" s="70"/>
      <c r="W573" s="70"/>
      <c r="X573" s="117"/>
      <c r="Y573" s="70"/>
      <c r="Z573" s="117"/>
    </row>
    <row r="574" ht="15.75" customHeight="1">
      <c r="H574" s="117"/>
      <c r="I574" s="117"/>
      <c r="J574" s="117"/>
      <c r="M574" s="70"/>
      <c r="N574" s="70"/>
      <c r="O574" s="70"/>
      <c r="P574" s="117"/>
      <c r="Q574" s="70"/>
      <c r="R574" s="117"/>
      <c r="S574" s="117"/>
      <c r="T574" s="117"/>
      <c r="U574" s="70"/>
      <c r="V574" s="70"/>
      <c r="W574" s="70"/>
      <c r="X574" s="117"/>
      <c r="Y574" s="70"/>
      <c r="Z574" s="117"/>
    </row>
    <row r="575" ht="15.75" customHeight="1">
      <c r="H575" s="117"/>
      <c r="I575" s="117"/>
      <c r="J575" s="117"/>
      <c r="M575" s="70"/>
      <c r="N575" s="70"/>
      <c r="O575" s="70"/>
      <c r="P575" s="117"/>
      <c r="Q575" s="70"/>
      <c r="R575" s="117"/>
      <c r="S575" s="117"/>
      <c r="T575" s="117"/>
      <c r="U575" s="70"/>
      <c r="V575" s="70"/>
      <c r="W575" s="70"/>
      <c r="X575" s="117"/>
      <c r="Y575" s="70"/>
      <c r="Z575" s="117"/>
    </row>
    <row r="576" ht="15.75" customHeight="1">
      <c r="H576" s="117"/>
      <c r="I576" s="117"/>
      <c r="J576" s="117"/>
      <c r="M576" s="70"/>
      <c r="N576" s="70"/>
      <c r="O576" s="70"/>
      <c r="P576" s="117"/>
      <c r="Q576" s="70"/>
      <c r="R576" s="117"/>
      <c r="S576" s="117"/>
      <c r="T576" s="117"/>
      <c r="U576" s="70"/>
      <c r="V576" s="70"/>
      <c r="W576" s="70"/>
      <c r="X576" s="117"/>
      <c r="Y576" s="70"/>
      <c r="Z576" s="117"/>
    </row>
    <row r="577" ht="15.75" customHeight="1">
      <c r="H577" s="117"/>
      <c r="I577" s="117"/>
      <c r="J577" s="117"/>
      <c r="M577" s="70"/>
      <c r="N577" s="70"/>
      <c r="O577" s="70"/>
      <c r="P577" s="117"/>
      <c r="Q577" s="70"/>
      <c r="R577" s="117"/>
      <c r="S577" s="117"/>
      <c r="T577" s="117"/>
      <c r="U577" s="70"/>
      <c r="V577" s="70"/>
      <c r="W577" s="70"/>
      <c r="X577" s="117"/>
      <c r="Y577" s="70"/>
      <c r="Z577" s="117"/>
    </row>
    <row r="578" ht="15.75" customHeight="1">
      <c r="H578" s="117"/>
      <c r="I578" s="117"/>
      <c r="J578" s="117"/>
      <c r="M578" s="70"/>
      <c r="N578" s="70"/>
      <c r="O578" s="70"/>
      <c r="P578" s="117"/>
      <c r="Q578" s="70"/>
      <c r="R578" s="117"/>
      <c r="S578" s="117"/>
      <c r="T578" s="117"/>
      <c r="U578" s="70"/>
      <c r="V578" s="70"/>
      <c r="W578" s="70"/>
      <c r="X578" s="117"/>
      <c r="Y578" s="70"/>
      <c r="Z578" s="117"/>
    </row>
    <row r="579" ht="15.75" customHeight="1">
      <c r="H579" s="117"/>
      <c r="I579" s="117"/>
      <c r="J579" s="117"/>
      <c r="M579" s="70"/>
      <c r="N579" s="70"/>
      <c r="O579" s="70"/>
      <c r="P579" s="117"/>
      <c r="Q579" s="70"/>
      <c r="R579" s="117"/>
      <c r="S579" s="117"/>
      <c r="T579" s="117"/>
      <c r="U579" s="70"/>
      <c r="V579" s="70"/>
      <c r="W579" s="70"/>
      <c r="X579" s="117"/>
      <c r="Y579" s="70"/>
      <c r="Z579" s="117"/>
    </row>
    <row r="580" ht="15.75" customHeight="1">
      <c r="H580" s="117"/>
      <c r="I580" s="117"/>
      <c r="J580" s="117"/>
      <c r="M580" s="70"/>
      <c r="N580" s="70"/>
      <c r="O580" s="70"/>
      <c r="P580" s="117"/>
      <c r="Q580" s="70"/>
      <c r="R580" s="117"/>
      <c r="S580" s="117"/>
      <c r="T580" s="117"/>
      <c r="U580" s="70"/>
      <c r="V580" s="70"/>
      <c r="W580" s="70"/>
      <c r="X580" s="117"/>
      <c r="Y580" s="70"/>
      <c r="Z580" s="117"/>
    </row>
    <row r="581" ht="15.75" customHeight="1">
      <c r="H581" s="117"/>
      <c r="I581" s="117"/>
      <c r="J581" s="117"/>
      <c r="M581" s="70"/>
      <c r="N581" s="70"/>
      <c r="O581" s="70"/>
      <c r="P581" s="117"/>
      <c r="Q581" s="70"/>
      <c r="R581" s="117"/>
      <c r="S581" s="117"/>
      <c r="T581" s="117"/>
      <c r="U581" s="70"/>
      <c r="V581" s="70"/>
      <c r="W581" s="70"/>
      <c r="X581" s="117"/>
      <c r="Y581" s="70"/>
      <c r="Z581" s="117"/>
    </row>
    <row r="582" ht="15.75" customHeight="1">
      <c r="H582" s="117"/>
      <c r="I582" s="117"/>
      <c r="J582" s="117"/>
      <c r="M582" s="70"/>
      <c r="N582" s="70"/>
      <c r="O582" s="70"/>
      <c r="P582" s="117"/>
      <c r="Q582" s="70"/>
      <c r="R582" s="117"/>
      <c r="S582" s="117"/>
      <c r="T582" s="117"/>
      <c r="U582" s="70"/>
      <c r="V582" s="70"/>
      <c r="W582" s="70"/>
      <c r="X582" s="117"/>
      <c r="Y582" s="70"/>
      <c r="Z582" s="117"/>
    </row>
    <row r="583" ht="15.75" customHeight="1">
      <c r="H583" s="117"/>
      <c r="I583" s="117"/>
      <c r="J583" s="117"/>
      <c r="M583" s="70"/>
      <c r="N583" s="70"/>
      <c r="O583" s="70"/>
      <c r="P583" s="117"/>
      <c r="Q583" s="70"/>
      <c r="R583" s="117"/>
      <c r="S583" s="117"/>
      <c r="T583" s="117"/>
      <c r="U583" s="70"/>
      <c r="V583" s="70"/>
      <c r="W583" s="70"/>
      <c r="X583" s="117"/>
      <c r="Y583" s="70"/>
      <c r="Z583" s="117"/>
    </row>
    <row r="584" ht="15.75" customHeight="1">
      <c r="H584" s="117"/>
      <c r="I584" s="117"/>
      <c r="J584" s="117"/>
      <c r="M584" s="70"/>
      <c r="N584" s="70"/>
      <c r="O584" s="70"/>
      <c r="P584" s="117"/>
      <c r="Q584" s="70"/>
      <c r="R584" s="117"/>
      <c r="S584" s="117"/>
      <c r="T584" s="117"/>
      <c r="U584" s="70"/>
      <c r="V584" s="70"/>
      <c r="W584" s="70"/>
      <c r="X584" s="117"/>
      <c r="Y584" s="70"/>
      <c r="Z584" s="117"/>
    </row>
    <row r="585" ht="15.75" customHeight="1">
      <c r="H585" s="117"/>
      <c r="I585" s="117"/>
      <c r="J585" s="117"/>
      <c r="M585" s="70"/>
      <c r="N585" s="70"/>
      <c r="O585" s="70"/>
      <c r="P585" s="117"/>
      <c r="Q585" s="70"/>
      <c r="R585" s="117"/>
      <c r="S585" s="117"/>
      <c r="T585" s="117"/>
      <c r="U585" s="70"/>
      <c r="V585" s="70"/>
      <c r="W585" s="70"/>
      <c r="X585" s="117"/>
      <c r="Y585" s="70"/>
      <c r="Z585" s="117"/>
    </row>
    <row r="586" ht="15.75" customHeight="1">
      <c r="H586" s="117"/>
      <c r="I586" s="117"/>
      <c r="J586" s="117"/>
      <c r="M586" s="70"/>
      <c r="N586" s="70"/>
      <c r="O586" s="70"/>
      <c r="P586" s="117"/>
      <c r="Q586" s="70"/>
      <c r="R586" s="117"/>
      <c r="S586" s="117"/>
      <c r="T586" s="117"/>
      <c r="U586" s="70"/>
      <c r="V586" s="70"/>
      <c r="W586" s="70"/>
      <c r="X586" s="117"/>
      <c r="Y586" s="70"/>
      <c r="Z586" s="117"/>
    </row>
    <row r="587" ht="15.75" customHeight="1">
      <c r="H587" s="117"/>
      <c r="I587" s="117"/>
      <c r="J587" s="117"/>
      <c r="M587" s="70"/>
      <c r="N587" s="70"/>
      <c r="O587" s="70"/>
      <c r="P587" s="117"/>
      <c r="Q587" s="70"/>
      <c r="R587" s="117"/>
      <c r="S587" s="117"/>
      <c r="T587" s="117"/>
      <c r="U587" s="70"/>
      <c r="V587" s="70"/>
      <c r="W587" s="70"/>
      <c r="X587" s="117"/>
      <c r="Y587" s="70"/>
      <c r="Z587" s="117"/>
    </row>
    <row r="588" ht="15.75" customHeight="1">
      <c r="H588" s="117"/>
      <c r="I588" s="117"/>
      <c r="J588" s="117"/>
      <c r="M588" s="70"/>
      <c r="N588" s="70"/>
      <c r="O588" s="70"/>
      <c r="P588" s="117"/>
      <c r="Q588" s="70"/>
      <c r="R588" s="117"/>
      <c r="S588" s="117"/>
      <c r="T588" s="117"/>
      <c r="U588" s="70"/>
      <c r="V588" s="70"/>
      <c r="W588" s="70"/>
      <c r="X588" s="117"/>
      <c r="Y588" s="70"/>
      <c r="Z588" s="117"/>
    </row>
    <row r="589" ht="15.75" customHeight="1">
      <c r="H589" s="117"/>
      <c r="I589" s="117"/>
      <c r="J589" s="117"/>
      <c r="M589" s="70"/>
      <c r="N589" s="70"/>
      <c r="O589" s="70"/>
      <c r="P589" s="117"/>
      <c r="Q589" s="70"/>
      <c r="R589" s="117"/>
      <c r="S589" s="117"/>
      <c r="T589" s="117"/>
      <c r="U589" s="70"/>
      <c r="V589" s="70"/>
      <c r="W589" s="70"/>
      <c r="X589" s="117"/>
      <c r="Y589" s="70"/>
      <c r="Z589" s="117"/>
    </row>
    <row r="590" ht="15.75" customHeight="1">
      <c r="H590" s="117"/>
      <c r="I590" s="117"/>
      <c r="J590" s="117"/>
      <c r="M590" s="70"/>
      <c r="N590" s="70"/>
      <c r="O590" s="70"/>
      <c r="P590" s="117"/>
      <c r="Q590" s="70"/>
      <c r="R590" s="117"/>
      <c r="S590" s="117"/>
      <c r="T590" s="117"/>
      <c r="U590" s="70"/>
      <c r="V590" s="70"/>
      <c r="W590" s="70"/>
      <c r="X590" s="117"/>
      <c r="Y590" s="70"/>
      <c r="Z590" s="117"/>
    </row>
    <row r="591" ht="15.75" customHeight="1">
      <c r="H591" s="117"/>
      <c r="I591" s="117"/>
      <c r="J591" s="117"/>
      <c r="M591" s="70"/>
      <c r="N591" s="70"/>
      <c r="O591" s="70"/>
      <c r="P591" s="117"/>
      <c r="Q591" s="70"/>
      <c r="R591" s="117"/>
      <c r="S591" s="117"/>
      <c r="T591" s="117"/>
      <c r="U591" s="70"/>
      <c r="V591" s="70"/>
      <c r="W591" s="70"/>
      <c r="X591" s="117"/>
      <c r="Y591" s="70"/>
      <c r="Z591" s="117"/>
    </row>
    <row r="592" ht="15.75" customHeight="1">
      <c r="H592" s="117"/>
      <c r="I592" s="117"/>
      <c r="J592" s="117"/>
      <c r="M592" s="70"/>
      <c r="N592" s="70"/>
      <c r="O592" s="70"/>
      <c r="P592" s="117"/>
      <c r="Q592" s="70"/>
      <c r="R592" s="117"/>
      <c r="S592" s="117"/>
      <c r="T592" s="117"/>
      <c r="U592" s="70"/>
      <c r="V592" s="70"/>
      <c r="W592" s="70"/>
      <c r="X592" s="117"/>
      <c r="Y592" s="70"/>
      <c r="Z592" s="117"/>
    </row>
    <row r="593" ht="15.75" customHeight="1">
      <c r="H593" s="117"/>
      <c r="I593" s="117"/>
      <c r="J593" s="117"/>
      <c r="M593" s="70"/>
      <c r="N593" s="70"/>
      <c r="O593" s="70"/>
      <c r="P593" s="117"/>
      <c r="Q593" s="70"/>
      <c r="R593" s="117"/>
      <c r="S593" s="117"/>
      <c r="T593" s="117"/>
      <c r="U593" s="70"/>
      <c r="V593" s="70"/>
      <c r="W593" s="70"/>
      <c r="X593" s="117"/>
      <c r="Y593" s="70"/>
      <c r="Z593" s="117"/>
    </row>
    <row r="594" ht="15.75" customHeight="1">
      <c r="H594" s="117"/>
      <c r="I594" s="117"/>
      <c r="J594" s="117"/>
      <c r="M594" s="70"/>
      <c r="N594" s="70"/>
      <c r="O594" s="70"/>
      <c r="P594" s="117"/>
      <c r="Q594" s="70"/>
      <c r="R594" s="117"/>
      <c r="S594" s="117"/>
      <c r="T594" s="117"/>
      <c r="U594" s="70"/>
      <c r="V594" s="70"/>
      <c r="W594" s="70"/>
      <c r="X594" s="117"/>
      <c r="Y594" s="70"/>
      <c r="Z594" s="117"/>
    </row>
    <row r="595" ht="15.75" customHeight="1">
      <c r="H595" s="117"/>
      <c r="I595" s="117"/>
      <c r="J595" s="117"/>
      <c r="M595" s="70"/>
      <c r="N595" s="70"/>
      <c r="O595" s="70"/>
      <c r="P595" s="117"/>
      <c r="Q595" s="70"/>
      <c r="R595" s="117"/>
      <c r="S595" s="117"/>
      <c r="T595" s="117"/>
      <c r="U595" s="70"/>
      <c r="V595" s="70"/>
      <c r="W595" s="70"/>
      <c r="X595" s="117"/>
      <c r="Y595" s="70"/>
      <c r="Z595" s="117"/>
    </row>
    <row r="596" ht="15.75" customHeight="1">
      <c r="H596" s="117"/>
      <c r="I596" s="117"/>
      <c r="J596" s="117"/>
      <c r="M596" s="70"/>
      <c r="N596" s="70"/>
      <c r="O596" s="70"/>
      <c r="P596" s="117"/>
      <c r="Q596" s="70"/>
      <c r="R596" s="117"/>
      <c r="S596" s="117"/>
      <c r="T596" s="117"/>
      <c r="U596" s="70"/>
      <c r="V596" s="70"/>
      <c r="W596" s="70"/>
      <c r="X596" s="117"/>
      <c r="Y596" s="70"/>
      <c r="Z596" s="117"/>
    </row>
    <row r="597" ht="15.75" customHeight="1">
      <c r="H597" s="117"/>
      <c r="I597" s="117"/>
      <c r="J597" s="117"/>
      <c r="M597" s="70"/>
      <c r="N597" s="70"/>
      <c r="O597" s="70"/>
      <c r="P597" s="117"/>
      <c r="Q597" s="70"/>
      <c r="R597" s="117"/>
      <c r="S597" s="117"/>
      <c r="T597" s="117"/>
      <c r="U597" s="70"/>
      <c r="V597" s="70"/>
      <c r="W597" s="70"/>
      <c r="X597" s="117"/>
      <c r="Y597" s="70"/>
      <c r="Z597" s="117"/>
    </row>
    <row r="598" ht="15.75" customHeight="1">
      <c r="H598" s="117"/>
      <c r="I598" s="117"/>
      <c r="J598" s="117"/>
      <c r="M598" s="70"/>
      <c r="N598" s="70"/>
      <c r="O598" s="70"/>
      <c r="P598" s="117"/>
      <c r="Q598" s="70"/>
      <c r="R598" s="117"/>
      <c r="S598" s="117"/>
      <c r="T598" s="117"/>
      <c r="U598" s="70"/>
      <c r="V598" s="70"/>
      <c r="W598" s="70"/>
      <c r="X598" s="117"/>
      <c r="Y598" s="70"/>
      <c r="Z598" s="117"/>
    </row>
    <row r="599" ht="15.75" customHeight="1">
      <c r="H599" s="117"/>
      <c r="I599" s="117"/>
      <c r="J599" s="117"/>
      <c r="M599" s="70"/>
      <c r="N599" s="70"/>
      <c r="O599" s="70"/>
      <c r="P599" s="117"/>
      <c r="Q599" s="70"/>
      <c r="R599" s="117"/>
      <c r="S599" s="117"/>
      <c r="T599" s="117"/>
      <c r="U599" s="70"/>
      <c r="V599" s="70"/>
      <c r="W599" s="70"/>
      <c r="X599" s="117"/>
      <c r="Y599" s="70"/>
      <c r="Z599" s="117"/>
    </row>
    <row r="600" ht="15.75" customHeight="1">
      <c r="H600" s="117"/>
      <c r="I600" s="117"/>
      <c r="J600" s="117"/>
      <c r="M600" s="70"/>
      <c r="N600" s="70"/>
      <c r="O600" s="70"/>
      <c r="P600" s="117"/>
      <c r="Q600" s="70"/>
      <c r="R600" s="117"/>
      <c r="S600" s="117"/>
      <c r="T600" s="117"/>
      <c r="U600" s="70"/>
      <c r="V600" s="70"/>
      <c r="W600" s="70"/>
      <c r="X600" s="117"/>
      <c r="Y600" s="70"/>
      <c r="Z600" s="117"/>
    </row>
    <row r="601" ht="15.75" customHeight="1">
      <c r="H601" s="117"/>
      <c r="I601" s="117"/>
      <c r="J601" s="117"/>
      <c r="M601" s="70"/>
      <c r="N601" s="70"/>
      <c r="O601" s="70"/>
      <c r="P601" s="117"/>
      <c r="Q601" s="70"/>
      <c r="R601" s="117"/>
      <c r="S601" s="117"/>
      <c r="T601" s="117"/>
      <c r="U601" s="70"/>
      <c r="V601" s="70"/>
      <c r="W601" s="70"/>
      <c r="X601" s="117"/>
      <c r="Y601" s="70"/>
      <c r="Z601" s="117"/>
    </row>
    <row r="602" ht="15.75" customHeight="1">
      <c r="H602" s="117"/>
      <c r="I602" s="117"/>
      <c r="J602" s="117"/>
      <c r="M602" s="70"/>
      <c r="N602" s="70"/>
      <c r="O602" s="70"/>
      <c r="P602" s="117"/>
      <c r="Q602" s="70"/>
      <c r="R602" s="117"/>
      <c r="S602" s="117"/>
      <c r="T602" s="117"/>
      <c r="U602" s="70"/>
      <c r="V602" s="70"/>
      <c r="W602" s="70"/>
      <c r="X602" s="117"/>
      <c r="Y602" s="70"/>
      <c r="Z602" s="117"/>
    </row>
    <row r="603" ht="15.75" customHeight="1">
      <c r="H603" s="117"/>
      <c r="I603" s="117"/>
      <c r="J603" s="117"/>
      <c r="M603" s="70"/>
      <c r="N603" s="70"/>
      <c r="O603" s="70"/>
      <c r="P603" s="117"/>
      <c r="Q603" s="70"/>
      <c r="R603" s="117"/>
      <c r="S603" s="117"/>
      <c r="T603" s="117"/>
      <c r="U603" s="70"/>
      <c r="V603" s="70"/>
      <c r="W603" s="70"/>
      <c r="X603" s="117"/>
      <c r="Y603" s="70"/>
      <c r="Z603" s="117"/>
    </row>
    <row r="604" ht="15.75" customHeight="1">
      <c r="H604" s="117"/>
      <c r="I604" s="117"/>
      <c r="J604" s="117"/>
      <c r="M604" s="70"/>
      <c r="N604" s="70"/>
      <c r="O604" s="70"/>
      <c r="P604" s="117"/>
      <c r="Q604" s="70"/>
      <c r="R604" s="117"/>
      <c r="S604" s="117"/>
      <c r="T604" s="117"/>
      <c r="U604" s="70"/>
      <c r="V604" s="70"/>
      <c r="W604" s="70"/>
      <c r="X604" s="117"/>
      <c r="Y604" s="70"/>
      <c r="Z604" s="117"/>
    </row>
    <row r="605" ht="15.75" customHeight="1">
      <c r="H605" s="117"/>
      <c r="I605" s="117"/>
      <c r="J605" s="117"/>
      <c r="M605" s="70"/>
      <c r="N605" s="70"/>
      <c r="O605" s="70"/>
      <c r="P605" s="117"/>
      <c r="Q605" s="70"/>
      <c r="R605" s="117"/>
      <c r="S605" s="117"/>
      <c r="T605" s="117"/>
      <c r="U605" s="70"/>
      <c r="V605" s="70"/>
      <c r="W605" s="70"/>
      <c r="X605" s="117"/>
      <c r="Y605" s="70"/>
      <c r="Z605" s="117"/>
    </row>
    <row r="606" ht="15.75" customHeight="1">
      <c r="H606" s="117"/>
      <c r="I606" s="117"/>
      <c r="J606" s="117"/>
      <c r="M606" s="70"/>
      <c r="N606" s="70"/>
      <c r="O606" s="70"/>
      <c r="P606" s="117"/>
      <c r="Q606" s="70"/>
      <c r="R606" s="117"/>
      <c r="S606" s="117"/>
      <c r="T606" s="117"/>
      <c r="U606" s="70"/>
      <c r="V606" s="70"/>
      <c r="W606" s="70"/>
      <c r="X606" s="117"/>
      <c r="Y606" s="70"/>
      <c r="Z606" s="117"/>
    </row>
    <row r="607" ht="15.75" customHeight="1">
      <c r="H607" s="117"/>
      <c r="I607" s="117"/>
      <c r="J607" s="117"/>
      <c r="M607" s="70"/>
      <c r="N607" s="70"/>
      <c r="O607" s="70"/>
      <c r="P607" s="117"/>
      <c r="Q607" s="70"/>
      <c r="R607" s="117"/>
      <c r="S607" s="117"/>
      <c r="T607" s="117"/>
      <c r="U607" s="70"/>
      <c r="V607" s="70"/>
      <c r="W607" s="70"/>
      <c r="X607" s="117"/>
      <c r="Y607" s="70"/>
      <c r="Z607" s="117"/>
    </row>
    <row r="608" ht="15.75" customHeight="1">
      <c r="H608" s="117"/>
      <c r="I608" s="117"/>
      <c r="J608" s="117"/>
      <c r="M608" s="70"/>
      <c r="N608" s="70"/>
      <c r="O608" s="70"/>
      <c r="P608" s="117"/>
      <c r="Q608" s="70"/>
      <c r="R608" s="117"/>
      <c r="S608" s="117"/>
      <c r="T608" s="117"/>
      <c r="U608" s="70"/>
      <c r="V608" s="70"/>
      <c r="W608" s="70"/>
      <c r="X608" s="117"/>
      <c r="Y608" s="70"/>
      <c r="Z608" s="117"/>
    </row>
    <row r="609" ht="15.75" customHeight="1">
      <c r="H609" s="117"/>
      <c r="I609" s="117"/>
      <c r="J609" s="117"/>
      <c r="M609" s="70"/>
      <c r="N609" s="70"/>
      <c r="O609" s="70"/>
      <c r="P609" s="117"/>
      <c r="Q609" s="70"/>
      <c r="R609" s="117"/>
      <c r="S609" s="117"/>
      <c r="T609" s="117"/>
      <c r="U609" s="70"/>
      <c r="V609" s="70"/>
      <c r="W609" s="70"/>
      <c r="X609" s="117"/>
      <c r="Y609" s="70"/>
      <c r="Z609" s="117"/>
    </row>
    <row r="610" ht="15.75" customHeight="1">
      <c r="H610" s="117"/>
      <c r="I610" s="117"/>
      <c r="J610" s="117"/>
      <c r="M610" s="70"/>
      <c r="N610" s="70"/>
      <c r="O610" s="70"/>
      <c r="P610" s="117"/>
      <c r="Q610" s="70"/>
      <c r="R610" s="117"/>
      <c r="S610" s="117"/>
      <c r="T610" s="117"/>
      <c r="U610" s="70"/>
      <c r="V610" s="70"/>
      <c r="W610" s="70"/>
      <c r="X610" s="117"/>
      <c r="Y610" s="70"/>
      <c r="Z610" s="117"/>
    </row>
    <row r="611" ht="15.75" customHeight="1">
      <c r="H611" s="117"/>
      <c r="I611" s="117"/>
      <c r="J611" s="117"/>
      <c r="M611" s="70"/>
      <c r="N611" s="70"/>
      <c r="O611" s="70"/>
      <c r="P611" s="117"/>
      <c r="Q611" s="70"/>
      <c r="R611" s="117"/>
      <c r="S611" s="117"/>
      <c r="T611" s="117"/>
      <c r="U611" s="70"/>
      <c r="V611" s="70"/>
      <c r="W611" s="70"/>
      <c r="X611" s="117"/>
      <c r="Y611" s="70"/>
      <c r="Z611" s="117"/>
    </row>
    <row r="612" ht="15.75" customHeight="1">
      <c r="H612" s="117"/>
      <c r="I612" s="117"/>
      <c r="J612" s="117"/>
      <c r="M612" s="70"/>
      <c r="N612" s="70"/>
      <c r="O612" s="70"/>
      <c r="P612" s="117"/>
      <c r="Q612" s="70"/>
      <c r="R612" s="117"/>
      <c r="S612" s="117"/>
      <c r="T612" s="117"/>
      <c r="U612" s="70"/>
      <c r="V612" s="70"/>
      <c r="W612" s="70"/>
      <c r="X612" s="117"/>
      <c r="Y612" s="70"/>
      <c r="Z612" s="117"/>
    </row>
    <row r="613" ht="15.75" customHeight="1">
      <c r="H613" s="117"/>
      <c r="I613" s="117"/>
      <c r="J613" s="117"/>
      <c r="M613" s="70"/>
      <c r="N613" s="70"/>
      <c r="O613" s="70"/>
      <c r="P613" s="117"/>
      <c r="Q613" s="70"/>
      <c r="R613" s="117"/>
      <c r="S613" s="117"/>
      <c r="T613" s="117"/>
      <c r="U613" s="70"/>
      <c r="V613" s="70"/>
      <c r="W613" s="70"/>
      <c r="X613" s="117"/>
      <c r="Y613" s="70"/>
      <c r="Z613" s="117"/>
    </row>
    <row r="614" ht="15.75" customHeight="1">
      <c r="H614" s="117"/>
      <c r="I614" s="117"/>
      <c r="J614" s="117"/>
      <c r="M614" s="70"/>
      <c r="N614" s="70"/>
      <c r="O614" s="70"/>
      <c r="P614" s="117"/>
      <c r="Q614" s="70"/>
      <c r="R614" s="117"/>
      <c r="S614" s="117"/>
      <c r="T614" s="117"/>
      <c r="U614" s="70"/>
      <c r="V614" s="70"/>
      <c r="W614" s="70"/>
      <c r="X614" s="117"/>
      <c r="Y614" s="70"/>
      <c r="Z614" s="117"/>
    </row>
    <row r="615" ht="15.75" customHeight="1">
      <c r="H615" s="117"/>
      <c r="I615" s="117"/>
      <c r="J615" s="117"/>
      <c r="M615" s="70"/>
      <c r="N615" s="70"/>
      <c r="O615" s="70"/>
      <c r="P615" s="117"/>
      <c r="Q615" s="70"/>
      <c r="R615" s="117"/>
      <c r="S615" s="117"/>
      <c r="T615" s="117"/>
      <c r="U615" s="70"/>
      <c r="V615" s="70"/>
      <c r="W615" s="70"/>
      <c r="X615" s="117"/>
      <c r="Y615" s="70"/>
      <c r="Z615" s="117"/>
    </row>
    <row r="616" ht="15.75" customHeight="1">
      <c r="H616" s="117"/>
      <c r="I616" s="117"/>
      <c r="J616" s="117"/>
      <c r="M616" s="70"/>
      <c r="N616" s="70"/>
      <c r="O616" s="70"/>
      <c r="P616" s="117"/>
      <c r="Q616" s="70"/>
      <c r="R616" s="117"/>
      <c r="S616" s="117"/>
      <c r="T616" s="117"/>
      <c r="U616" s="70"/>
      <c r="V616" s="70"/>
      <c r="W616" s="70"/>
      <c r="X616" s="117"/>
      <c r="Y616" s="70"/>
      <c r="Z616" s="117"/>
    </row>
    <row r="617" ht="15.75" customHeight="1">
      <c r="H617" s="117"/>
      <c r="I617" s="117"/>
      <c r="J617" s="117"/>
      <c r="M617" s="70"/>
      <c r="N617" s="70"/>
      <c r="O617" s="70"/>
      <c r="P617" s="117"/>
      <c r="Q617" s="70"/>
      <c r="R617" s="117"/>
      <c r="S617" s="117"/>
      <c r="T617" s="117"/>
      <c r="U617" s="70"/>
      <c r="V617" s="70"/>
      <c r="W617" s="70"/>
      <c r="X617" s="117"/>
      <c r="Y617" s="70"/>
      <c r="Z617" s="117"/>
    </row>
    <row r="618" ht="15.75" customHeight="1">
      <c r="H618" s="117"/>
      <c r="I618" s="117"/>
      <c r="J618" s="117"/>
      <c r="M618" s="70"/>
      <c r="N618" s="70"/>
      <c r="O618" s="70"/>
      <c r="P618" s="117"/>
      <c r="Q618" s="70"/>
      <c r="R618" s="117"/>
      <c r="S618" s="117"/>
      <c r="T618" s="117"/>
      <c r="U618" s="70"/>
      <c r="V618" s="70"/>
      <c r="W618" s="70"/>
      <c r="X618" s="117"/>
      <c r="Y618" s="70"/>
      <c r="Z618" s="117"/>
    </row>
    <row r="619" ht="15.75" customHeight="1">
      <c r="H619" s="117"/>
      <c r="I619" s="117"/>
      <c r="J619" s="117"/>
      <c r="M619" s="70"/>
      <c r="N619" s="70"/>
      <c r="O619" s="70"/>
      <c r="P619" s="117"/>
      <c r="Q619" s="70"/>
      <c r="R619" s="117"/>
      <c r="S619" s="117"/>
      <c r="T619" s="117"/>
      <c r="U619" s="70"/>
      <c r="V619" s="70"/>
      <c r="W619" s="70"/>
      <c r="X619" s="117"/>
      <c r="Y619" s="70"/>
      <c r="Z619" s="117"/>
    </row>
    <row r="620" ht="15.75" customHeight="1">
      <c r="H620" s="117"/>
      <c r="I620" s="117"/>
      <c r="J620" s="117"/>
      <c r="M620" s="70"/>
      <c r="N620" s="70"/>
      <c r="O620" s="70"/>
      <c r="P620" s="117"/>
      <c r="Q620" s="70"/>
      <c r="R620" s="117"/>
      <c r="S620" s="117"/>
      <c r="T620" s="117"/>
      <c r="U620" s="70"/>
      <c r="V620" s="70"/>
      <c r="W620" s="70"/>
      <c r="X620" s="117"/>
      <c r="Y620" s="70"/>
      <c r="Z620" s="117"/>
    </row>
    <row r="621" ht="15.75" customHeight="1">
      <c r="H621" s="117"/>
      <c r="I621" s="117"/>
      <c r="J621" s="117"/>
      <c r="M621" s="70"/>
      <c r="N621" s="70"/>
      <c r="O621" s="70"/>
      <c r="P621" s="117"/>
      <c r="Q621" s="70"/>
      <c r="R621" s="117"/>
      <c r="S621" s="117"/>
      <c r="T621" s="117"/>
      <c r="U621" s="70"/>
      <c r="V621" s="70"/>
      <c r="W621" s="70"/>
      <c r="X621" s="117"/>
      <c r="Y621" s="70"/>
      <c r="Z621" s="117"/>
    </row>
    <row r="622" ht="15.75" customHeight="1">
      <c r="H622" s="117"/>
      <c r="I622" s="117"/>
      <c r="J622" s="117"/>
      <c r="M622" s="70"/>
      <c r="N622" s="70"/>
      <c r="O622" s="70"/>
      <c r="P622" s="117"/>
      <c r="Q622" s="70"/>
      <c r="R622" s="117"/>
      <c r="S622" s="117"/>
      <c r="T622" s="117"/>
      <c r="U622" s="70"/>
      <c r="V622" s="70"/>
      <c r="W622" s="70"/>
      <c r="X622" s="117"/>
      <c r="Y622" s="70"/>
      <c r="Z622" s="117"/>
    </row>
    <row r="623" ht="15.75" customHeight="1">
      <c r="H623" s="117"/>
      <c r="I623" s="117"/>
      <c r="J623" s="117"/>
      <c r="M623" s="70"/>
      <c r="N623" s="70"/>
      <c r="O623" s="70"/>
      <c r="P623" s="117"/>
      <c r="Q623" s="70"/>
      <c r="R623" s="117"/>
      <c r="S623" s="117"/>
      <c r="T623" s="117"/>
      <c r="U623" s="70"/>
      <c r="V623" s="70"/>
      <c r="W623" s="70"/>
      <c r="X623" s="117"/>
      <c r="Y623" s="70"/>
      <c r="Z623" s="117"/>
    </row>
    <row r="624" ht="15.75" customHeight="1">
      <c r="H624" s="117"/>
      <c r="I624" s="117"/>
      <c r="J624" s="117"/>
      <c r="M624" s="70"/>
      <c r="N624" s="70"/>
      <c r="O624" s="70"/>
      <c r="P624" s="117"/>
      <c r="Q624" s="70"/>
      <c r="R624" s="117"/>
      <c r="S624" s="117"/>
      <c r="T624" s="117"/>
      <c r="U624" s="70"/>
      <c r="V624" s="70"/>
      <c r="W624" s="70"/>
      <c r="X624" s="117"/>
      <c r="Y624" s="70"/>
      <c r="Z624" s="117"/>
    </row>
    <row r="625" ht="15.75" customHeight="1">
      <c r="H625" s="117"/>
      <c r="I625" s="117"/>
      <c r="J625" s="117"/>
      <c r="M625" s="70"/>
      <c r="N625" s="70"/>
      <c r="O625" s="70"/>
      <c r="P625" s="117"/>
      <c r="Q625" s="70"/>
      <c r="R625" s="117"/>
      <c r="S625" s="117"/>
      <c r="T625" s="117"/>
      <c r="U625" s="70"/>
      <c r="V625" s="70"/>
      <c r="W625" s="70"/>
      <c r="X625" s="117"/>
      <c r="Y625" s="70"/>
      <c r="Z625" s="117"/>
    </row>
    <row r="626" ht="15.75" customHeight="1">
      <c r="H626" s="117"/>
      <c r="I626" s="117"/>
      <c r="J626" s="117"/>
      <c r="M626" s="70"/>
      <c r="N626" s="70"/>
      <c r="O626" s="70"/>
      <c r="P626" s="117"/>
      <c r="Q626" s="70"/>
      <c r="R626" s="117"/>
      <c r="S626" s="117"/>
      <c r="T626" s="117"/>
      <c r="U626" s="70"/>
      <c r="V626" s="70"/>
      <c r="W626" s="70"/>
      <c r="X626" s="117"/>
      <c r="Y626" s="70"/>
      <c r="Z626" s="117"/>
    </row>
    <row r="627" ht="15.75" customHeight="1">
      <c r="H627" s="117"/>
      <c r="I627" s="117"/>
      <c r="J627" s="117"/>
      <c r="M627" s="70"/>
      <c r="N627" s="70"/>
      <c r="O627" s="70"/>
      <c r="P627" s="117"/>
      <c r="Q627" s="70"/>
      <c r="R627" s="117"/>
      <c r="S627" s="117"/>
      <c r="T627" s="117"/>
      <c r="U627" s="70"/>
      <c r="V627" s="70"/>
      <c r="W627" s="70"/>
      <c r="X627" s="117"/>
      <c r="Y627" s="70"/>
      <c r="Z627" s="117"/>
    </row>
    <row r="628" ht="15.75" customHeight="1">
      <c r="H628" s="117"/>
      <c r="I628" s="117"/>
      <c r="J628" s="117"/>
      <c r="M628" s="70"/>
      <c r="N628" s="70"/>
      <c r="O628" s="70"/>
      <c r="P628" s="117"/>
      <c r="Q628" s="70"/>
      <c r="R628" s="117"/>
      <c r="S628" s="117"/>
      <c r="T628" s="117"/>
      <c r="U628" s="70"/>
      <c r="V628" s="70"/>
      <c r="W628" s="70"/>
      <c r="X628" s="117"/>
      <c r="Y628" s="70"/>
      <c r="Z628" s="117"/>
    </row>
    <row r="629" ht="15.75" customHeight="1">
      <c r="H629" s="117"/>
      <c r="I629" s="117"/>
      <c r="J629" s="117"/>
      <c r="M629" s="70"/>
      <c r="N629" s="70"/>
      <c r="O629" s="70"/>
      <c r="P629" s="117"/>
      <c r="Q629" s="70"/>
      <c r="R629" s="117"/>
      <c r="S629" s="117"/>
      <c r="T629" s="117"/>
      <c r="U629" s="70"/>
      <c r="V629" s="70"/>
      <c r="W629" s="70"/>
      <c r="X629" s="117"/>
      <c r="Y629" s="70"/>
      <c r="Z629" s="117"/>
    </row>
    <row r="630" ht="15.75" customHeight="1">
      <c r="H630" s="117"/>
      <c r="I630" s="117"/>
      <c r="J630" s="117"/>
      <c r="M630" s="70"/>
      <c r="N630" s="70"/>
      <c r="O630" s="70"/>
      <c r="P630" s="117"/>
      <c r="Q630" s="70"/>
      <c r="R630" s="117"/>
      <c r="S630" s="117"/>
      <c r="T630" s="117"/>
      <c r="U630" s="70"/>
      <c r="V630" s="70"/>
      <c r="W630" s="70"/>
      <c r="X630" s="117"/>
      <c r="Y630" s="70"/>
      <c r="Z630" s="117"/>
    </row>
    <row r="631" ht="15.75" customHeight="1">
      <c r="H631" s="117"/>
      <c r="I631" s="117"/>
      <c r="J631" s="117"/>
      <c r="M631" s="70"/>
      <c r="N631" s="70"/>
      <c r="O631" s="70"/>
      <c r="P631" s="117"/>
      <c r="Q631" s="70"/>
      <c r="R631" s="117"/>
      <c r="S631" s="117"/>
      <c r="T631" s="117"/>
      <c r="U631" s="70"/>
      <c r="V631" s="70"/>
      <c r="W631" s="70"/>
      <c r="X631" s="117"/>
      <c r="Y631" s="70"/>
      <c r="Z631" s="117"/>
    </row>
    <row r="632" ht="15.75" customHeight="1">
      <c r="H632" s="117"/>
      <c r="I632" s="117"/>
      <c r="J632" s="117"/>
      <c r="M632" s="70"/>
      <c r="N632" s="70"/>
      <c r="O632" s="70"/>
      <c r="P632" s="117"/>
      <c r="Q632" s="70"/>
      <c r="R632" s="117"/>
      <c r="S632" s="117"/>
      <c r="T632" s="117"/>
      <c r="U632" s="70"/>
      <c r="V632" s="70"/>
      <c r="W632" s="70"/>
      <c r="X632" s="117"/>
      <c r="Y632" s="70"/>
      <c r="Z632" s="117"/>
    </row>
    <row r="633" ht="15.75" customHeight="1">
      <c r="H633" s="117"/>
      <c r="I633" s="117"/>
      <c r="J633" s="117"/>
      <c r="M633" s="70"/>
      <c r="N633" s="70"/>
      <c r="O633" s="70"/>
      <c r="P633" s="117"/>
      <c r="Q633" s="70"/>
      <c r="R633" s="117"/>
      <c r="S633" s="117"/>
      <c r="T633" s="117"/>
      <c r="U633" s="70"/>
      <c r="V633" s="70"/>
      <c r="W633" s="70"/>
      <c r="X633" s="117"/>
      <c r="Y633" s="70"/>
      <c r="Z633" s="117"/>
    </row>
    <row r="634" ht="15.75" customHeight="1">
      <c r="H634" s="117"/>
      <c r="I634" s="117"/>
      <c r="J634" s="117"/>
      <c r="M634" s="70"/>
      <c r="N634" s="70"/>
      <c r="O634" s="70"/>
      <c r="P634" s="117"/>
      <c r="Q634" s="70"/>
      <c r="R634" s="117"/>
      <c r="S634" s="117"/>
      <c r="T634" s="117"/>
      <c r="U634" s="70"/>
      <c r="V634" s="70"/>
      <c r="W634" s="70"/>
      <c r="X634" s="117"/>
      <c r="Y634" s="70"/>
      <c r="Z634" s="117"/>
    </row>
    <row r="635" ht="15.75" customHeight="1">
      <c r="H635" s="117"/>
      <c r="I635" s="117"/>
      <c r="J635" s="117"/>
      <c r="M635" s="70"/>
      <c r="N635" s="70"/>
      <c r="O635" s="70"/>
      <c r="P635" s="117"/>
      <c r="Q635" s="70"/>
      <c r="R635" s="117"/>
      <c r="S635" s="117"/>
      <c r="T635" s="117"/>
      <c r="U635" s="70"/>
      <c r="V635" s="70"/>
      <c r="W635" s="70"/>
      <c r="X635" s="117"/>
      <c r="Y635" s="70"/>
      <c r="Z635" s="117"/>
    </row>
    <row r="636" ht="15.75" customHeight="1">
      <c r="H636" s="117"/>
      <c r="I636" s="117"/>
      <c r="J636" s="117"/>
      <c r="M636" s="70"/>
      <c r="N636" s="70"/>
      <c r="O636" s="70"/>
      <c r="P636" s="117"/>
      <c r="Q636" s="70"/>
      <c r="R636" s="117"/>
      <c r="S636" s="117"/>
      <c r="T636" s="117"/>
      <c r="U636" s="70"/>
      <c r="V636" s="70"/>
      <c r="W636" s="70"/>
      <c r="X636" s="117"/>
      <c r="Y636" s="70"/>
      <c r="Z636" s="117"/>
    </row>
    <row r="637" ht="15.75" customHeight="1">
      <c r="H637" s="117"/>
      <c r="I637" s="117"/>
      <c r="J637" s="117"/>
      <c r="M637" s="70"/>
      <c r="N637" s="70"/>
      <c r="O637" s="70"/>
      <c r="P637" s="117"/>
      <c r="Q637" s="70"/>
      <c r="R637" s="117"/>
      <c r="S637" s="117"/>
      <c r="T637" s="117"/>
      <c r="U637" s="70"/>
      <c r="V637" s="70"/>
      <c r="W637" s="70"/>
      <c r="X637" s="117"/>
      <c r="Y637" s="70"/>
      <c r="Z637" s="117"/>
    </row>
    <row r="638" ht="15.75" customHeight="1">
      <c r="H638" s="117"/>
      <c r="I638" s="117"/>
      <c r="J638" s="117"/>
      <c r="M638" s="70"/>
      <c r="N638" s="70"/>
      <c r="O638" s="70"/>
      <c r="P638" s="117"/>
      <c r="Q638" s="70"/>
      <c r="R638" s="117"/>
      <c r="S638" s="117"/>
      <c r="T638" s="117"/>
      <c r="U638" s="70"/>
      <c r="V638" s="70"/>
      <c r="W638" s="70"/>
      <c r="X638" s="117"/>
      <c r="Y638" s="70"/>
      <c r="Z638" s="117"/>
    </row>
    <row r="639" ht="15.75" customHeight="1">
      <c r="H639" s="117"/>
      <c r="I639" s="117"/>
      <c r="J639" s="117"/>
      <c r="M639" s="70"/>
      <c r="N639" s="70"/>
      <c r="O639" s="70"/>
      <c r="P639" s="117"/>
      <c r="Q639" s="70"/>
      <c r="R639" s="117"/>
      <c r="S639" s="117"/>
      <c r="T639" s="117"/>
      <c r="U639" s="70"/>
      <c r="V639" s="70"/>
      <c r="W639" s="70"/>
      <c r="X639" s="117"/>
      <c r="Y639" s="70"/>
      <c r="Z639" s="117"/>
    </row>
    <row r="640" ht="15.75" customHeight="1">
      <c r="H640" s="117"/>
      <c r="I640" s="117"/>
      <c r="J640" s="117"/>
      <c r="M640" s="70"/>
      <c r="N640" s="70"/>
      <c r="O640" s="70"/>
      <c r="P640" s="117"/>
      <c r="Q640" s="70"/>
      <c r="R640" s="117"/>
      <c r="S640" s="117"/>
      <c r="T640" s="117"/>
      <c r="U640" s="70"/>
      <c r="V640" s="70"/>
      <c r="W640" s="70"/>
      <c r="X640" s="117"/>
      <c r="Y640" s="70"/>
      <c r="Z640" s="117"/>
    </row>
    <row r="641" ht="15.75" customHeight="1">
      <c r="H641" s="117"/>
      <c r="I641" s="117"/>
      <c r="J641" s="117"/>
      <c r="M641" s="70"/>
      <c r="N641" s="70"/>
      <c r="O641" s="70"/>
      <c r="P641" s="117"/>
      <c r="Q641" s="70"/>
      <c r="R641" s="117"/>
      <c r="S641" s="117"/>
      <c r="T641" s="117"/>
      <c r="U641" s="70"/>
      <c r="V641" s="70"/>
      <c r="W641" s="70"/>
      <c r="X641" s="117"/>
      <c r="Y641" s="70"/>
      <c r="Z641" s="117"/>
    </row>
    <row r="642" ht="15.75" customHeight="1">
      <c r="H642" s="117"/>
      <c r="I642" s="117"/>
      <c r="J642" s="117"/>
      <c r="M642" s="70"/>
      <c r="N642" s="70"/>
      <c r="O642" s="70"/>
      <c r="P642" s="117"/>
      <c r="Q642" s="70"/>
      <c r="R642" s="117"/>
      <c r="S642" s="117"/>
      <c r="T642" s="117"/>
      <c r="U642" s="70"/>
      <c r="V642" s="70"/>
      <c r="W642" s="70"/>
      <c r="X642" s="117"/>
      <c r="Y642" s="70"/>
      <c r="Z642" s="117"/>
    </row>
    <row r="643" ht="15.75" customHeight="1">
      <c r="H643" s="117"/>
      <c r="I643" s="117"/>
      <c r="J643" s="117"/>
      <c r="M643" s="70"/>
      <c r="N643" s="70"/>
      <c r="O643" s="70"/>
      <c r="P643" s="117"/>
      <c r="Q643" s="70"/>
      <c r="R643" s="117"/>
      <c r="S643" s="117"/>
      <c r="T643" s="117"/>
      <c r="U643" s="70"/>
      <c r="V643" s="70"/>
      <c r="W643" s="70"/>
      <c r="X643" s="117"/>
      <c r="Y643" s="70"/>
      <c r="Z643" s="117"/>
    </row>
    <row r="644" ht="15.75" customHeight="1">
      <c r="H644" s="117"/>
      <c r="I644" s="117"/>
      <c r="J644" s="117"/>
      <c r="M644" s="70"/>
      <c r="N644" s="70"/>
      <c r="O644" s="70"/>
      <c r="P644" s="117"/>
      <c r="Q644" s="70"/>
      <c r="R644" s="117"/>
      <c r="S644" s="117"/>
      <c r="T644" s="117"/>
      <c r="U644" s="70"/>
      <c r="V644" s="70"/>
      <c r="W644" s="70"/>
      <c r="X644" s="117"/>
      <c r="Y644" s="70"/>
      <c r="Z644" s="117"/>
    </row>
    <row r="645" ht="15.75" customHeight="1">
      <c r="H645" s="117"/>
      <c r="I645" s="117"/>
      <c r="J645" s="117"/>
      <c r="M645" s="70"/>
      <c r="N645" s="70"/>
      <c r="O645" s="70"/>
      <c r="P645" s="117"/>
      <c r="Q645" s="70"/>
      <c r="R645" s="117"/>
      <c r="S645" s="117"/>
      <c r="T645" s="117"/>
      <c r="U645" s="70"/>
      <c r="V645" s="70"/>
      <c r="W645" s="70"/>
      <c r="X645" s="117"/>
      <c r="Y645" s="70"/>
      <c r="Z645" s="117"/>
    </row>
    <row r="646" ht="15.75" customHeight="1">
      <c r="H646" s="117"/>
      <c r="I646" s="117"/>
      <c r="J646" s="117"/>
      <c r="M646" s="70"/>
      <c r="N646" s="70"/>
      <c r="O646" s="70"/>
      <c r="P646" s="117"/>
      <c r="Q646" s="70"/>
      <c r="R646" s="117"/>
      <c r="S646" s="117"/>
      <c r="T646" s="117"/>
      <c r="U646" s="70"/>
      <c r="V646" s="70"/>
      <c r="W646" s="70"/>
      <c r="X646" s="117"/>
      <c r="Y646" s="70"/>
      <c r="Z646" s="117"/>
    </row>
    <row r="647" ht="15.75" customHeight="1">
      <c r="H647" s="117"/>
      <c r="I647" s="117"/>
      <c r="J647" s="117"/>
      <c r="M647" s="70"/>
      <c r="N647" s="70"/>
      <c r="O647" s="70"/>
      <c r="P647" s="117"/>
      <c r="Q647" s="70"/>
      <c r="R647" s="117"/>
      <c r="S647" s="117"/>
      <c r="T647" s="117"/>
      <c r="U647" s="70"/>
      <c r="V647" s="70"/>
      <c r="W647" s="70"/>
      <c r="X647" s="117"/>
      <c r="Y647" s="70"/>
      <c r="Z647" s="117"/>
    </row>
    <row r="648" ht="15.75" customHeight="1">
      <c r="H648" s="117"/>
      <c r="I648" s="117"/>
      <c r="J648" s="117"/>
      <c r="M648" s="70"/>
      <c r="N648" s="70"/>
      <c r="O648" s="70"/>
      <c r="P648" s="117"/>
      <c r="Q648" s="70"/>
      <c r="R648" s="117"/>
      <c r="S648" s="117"/>
      <c r="T648" s="117"/>
      <c r="U648" s="70"/>
      <c r="V648" s="70"/>
      <c r="W648" s="70"/>
      <c r="X648" s="117"/>
      <c r="Y648" s="70"/>
      <c r="Z648" s="117"/>
    </row>
    <row r="649" ht="15.75" customHeight="1">
      <c r="H649" s="117"/>
      <c r="I649" s="117"/>
      <c r="J649" s="117"/>
      <c r="M649" s="70"/>
      <c r="N649" s="70"/>
      <c r="O649" s="70"/>
      <c r="P649" s="117"/>
      <c r="Q649" s="70"/>
      <c r="R649" s="117"/>
      <c r="S649" s="117"/>
      <c r="T649" s="117"/>
      <c r="U649" s="70"/>
      <c r="V649" s="70"/>
      <c r="W649" s="70"/>
      <c r="X649" s="117"/>
      <c r="Y649" s="70"/>
      <c r="Z649" s="117"/>
    </row>
    <row r="650" ht="15.75" customHeight="1">
      <c r="H650" s="117"/>
      <c r="I650" s="117"/>
      <c r="J650" s="117"/>
      <c r="M650" s="70"/>
      <c r="N650" s="70"/>
      <c r="O650" s="70"/>
      <c r="P650" s="117"/>
      <c r="Q650" s="70"/>
      <c r="R650" s="117"/>
      <c r="S650" s="117"/>
      <c r="T650" s="117"/>
      <c r="U650" s="70"/>
      <c r="V650" s="70"/>
      <c r="W650" s="70"/>
      <c r="X650" s="117"/>
      <c r="Y650" s="70"/>
      <c r="Z650" s="117"/>
    </row>
    <row r="651" ht="15.75" customHeight="1">
      <c r="H651" s="117"/>
      <c r="I651" s="117"/>
      <c r="J651" s="117"/>
      <c r="M651" s="70"/>
      <c r="N651" s="70"/>
      <c r="O651" s="70"/>
      <c r="P651" s="117"/>
      <c r="Q651" s="70"/>
      <c r="R651" s="117"/>
      <c r="S651" s="117"/>
      <c r="T651" s="117"/>
      <c r="U651" s="70"/>
      <c r="V651" s="70"/>
      <c r="W651" s="70"/>
      <c r="X651" s="117"/>
      <c r="Y651" s="70"/>
      <c r="Z651" s="117"/>
    </row>
    <row r="652" ht="15.75" customHeight="1">
      <c r="H652" s="117"/>
      <c r="I652" s="117"/>
      <c r="J652" s="117"/>
      <c r="M652" s="70"/>
      <c r="N652" s="70"/>
      <c r="O652" s="70"/>
      <c r="P652" s="117"/>
      <c r="Q652" s="70"/>
      <c r="R652" s="117"/>
      <c r="S652" s="117"/>
      <c r="T652" s="117"/>
      <c r="U652" s="70"/>
      <c r="V652" s="70"/>
      <c r="W652" s="70"/>
      <c r="X652" s="117"/>
      <c r="Y652" s="70"/>
      <c r="Z652" s="117"/>
    </row>
    <row r="653" ht="15.75" customHeight="1">
      <c r="H653" s="117"/>
      <c r="I653" s="117"/>
      <c r="J653" s="117"/>
      <c r="M653" s="70"/>
      <c r="N653" s="70"/>
      <c r="O653" s="70"/>
      <c r="P653" s="117"/>
      <c r="Q653" s="70"/>
      <c r="R653" s="117"/>
      <c r="S653" s="117"/>
      <c r="T653" s="117"/>
      <c r="U653" s="70"/>
      <c r="V653" s="70"/>
      <c r="W653" s="70"/>
      <c r="X653" s="117"/>
      <c r="Y653" s="70"/>
      <c r="Z653" s="117"/>
    </row>
    <row r="654" ht="15.75" customHeight="1">
      <c r="H654" s="117"/>
      <c r="I654" s="117"/>
      <c r="J654" s="117"/>
      <c r="M654" s="70"/>
      <c r="N654" s="70"/>
      <c r="O654" s="70"/>
      <c r="P654" s="117"/>
      <c r="Q654" s="70"/>
      <c r="R654" s="117"/>
      <c r="S654" s="117"/>
      <c r="T654" s="117"/>
      <c r="U654" s="70"/>
      <c r="V654" s="70"/>
      <c r="W654" s="70"/>
      <c r="X654" s="117"/>
      <c r="Y654" s="70"/>
      <c r="Z654" s="117"/>
    </row>
    <row r="655" ht="15.75" customHeight="1">
      <c r="H655" s="117"/>
      <c r="I655" s="117"/>
      <c r="J655" s="117"/>
      <c r="M655" s="70"/>
      <c r="N655" s="70"/>
      <c r="O655" s="70"/>
      <c r="P655" s="117"/>
      <c r="Q655" s="70"/>
      <c r="R655" s="117"/>
      <c r="S655" s="117"/>
      <c r="T655" s="117"/>
      <c r="U655" s="70"/>
      <c r="V655" s="70"/>
      <c r="W655" s="70"/>
      <c r="X655" s="117"/>
      <c r="Y655" s="70"/>
      <c r="Z655" s="117"/>
    </row>
    <row r="656" ht="15.75" customHeight="1">
      <c r="H656" s="117"/>
      <c r="I656" s="117"/>
      <c r="J656" s="117"/>
      <c r="M656" s="70"/>
      <c r="N656" s="70"/>
      <c r="O656" s="70"/>
      <c r="P656" s="117"/>
      <c r="Q656" s="70"/>
      <c r="R656" s="117"/>
      <c r="S656" s="117"/>
      <c r="T656" s="117"/>
      <c r="U656" s="70"/>
      <c r="V656" s="70"/>
      <c r="W656" s="70"/>
      <c r="X656" s="117"/>
      <c r="Y656" s="70"/>
      <c r="Z656" s="117"/>
    </row>
    <row r="657" ht="15.75" customHeight="1">
      <c r="H657" s="117"/>
      <c r="I657" s="117"/>
      <c r="J657" s="117"/>
      <c r="M657" s="70"/>
      <c r="N657" s="70"/>
      <c r="O657" s="70"/>
      <c r="P657" s="117"/>
      <c r="Q657" s="70"/>
      <c r="R657" s="117"/>
      <c r="S657" s="117"/>
      <c r="T657" s="117"/>
      <c r="U657" s="70"/>
      <c r="V657" s="70"/>
      <c r="W657" s="70"/>
      <c r="X657" s="117"/>
      <c r="Y657" s="70"/>
      <c r="Z657" s="117"/>
    </row>
    <row r="658" ht="15.75" customHeight="1">
      <c r="H658" s="117"/>
      <c r="I658" s="117"/>
      <c r="J658" s="117"/>
      <c r="M658" s="70"/>
      <c r="N658" s="70"/>
      <c r="O658" s="70"/>
      <c r="P658" s="117"/>
      <c r="Q658" s="70"/>
      <c r="R658" s="117"/>
      <c r="S658" s="117"/>
      <c r="T658" s="117"/>
      <c r="U658" s="70"/>
      <c r="V658" s="70"/>
      <c r="W658" s="70"/>
      <c r="X658" s="117"/>
      <c r="Y658" s="70"/>
      <c r="Z658" s="117"/>
    </row>
    <row r="659" ht="15.75" customHeight="1">
      <c r="H659" s="117"/>
      <c r="I659" s="117"/>
      <c r="J659" s="117"/>
      <c r="M659" s="70"/>
      <c r="N659" s="70"/>
      <c r="O659" s="70"/>
      <c r="P659" s="117"/>
      <c r="Q659" s="70"/>
      <c r="R659" s="117"/>
      <c r="S659" s="117"/>
      <c r="T659" s="117"/>
      <c r="U659" s="70"/>
      <c r="V659" s="70"/>
      <c r="W659" s="70"/>
      <c r="X659" s="117"/>
      <c r="Y659" s="70"/>
      <c r="Z659" s="117"/>
    </row>
    <row r="660" ht="15.75" customHeight="1">
      <c r="H660" s="117"/>
      <c r="I660" s="117"/>
      <c r="J660" s="117"/>
      <c r="M660" s="70"/>
      <c r="N660" s="70"/>
      <c r="O660" s="70"/>
      <c r="P660" s="117"/>
      <c r="Q660" s="70"/>
      <c r="R660" s="117"/>
      <c r="S660" s="117"/>
      <c r="T660" s="117"/>
      <c r="U660" s="70"/>
      <c r="V660" s="70"/>
      <c r="W660" s="70"/>
      <c r="X660" s="117"/>
      <c r="Y660" s="70"/>
      <c r="Z660" s="117"/>
    </row>
    <row r="661" ht="15.75" customHeight="1">
      <c r="H661" s="117"/>
      <c r="I661" s="117"/>
      <c r="J661" s="117"/>
      <c r="M661" s="70"/>
      <c r="N661" s="70"/>
      <c r="O661" s="70"/>
      <c r="P661" s="117"/>
      <c r="Q661" s="70"/>
      <c r="R661" s="117"/>
      <c r="S661" s="117"/>
      <c r="T661" s="117"/>
      <c r="U661" s="70"/>
      <c r="V661" s="70"/>
      <c r="W661" s="70"/>
      <c r="X661" s="117"/>
      <c r="Y661" s="70"/>
      <c r="Z661" s="117"/>
    </row>
    <row r="662" ht="15.75" customHeight="1">
      <c r="H662" s="117"/>
      <c r="I662" s="117"/>
      <c r="J662" s="117"/>
      <c r="M662" s="70"/>
      <c r="N662" s="70"/>
      <c r="O662" s="70"/>
      <c r="P662" s="117"/>
      <c r="Q662" s="70"/>
      <c r="R662" s="117"/>
      <c r="S662" s="117"/>
      <c r="T662" s="117"/>
      <c r="U662" s="70"/>
      <c r="V662" s="70"/>
      <c r="W662" s="70"/>
      <c r="X662" s="117"/>
      <c r="Y662" s="70"/>
      <c r="Z662" s="117"/>
    </row>
    <row r="663" ht="15.75" customHeight="1">
      <c r="H663" s="117"/>
      <c r="I663" s="117"/>
      <c r="J663" s="117"/>
      <c r="M663" s="70"/>
      <c r="N663" s="70"/>
      <c r="O663" s="70"/>
      <c r="P663" s="117"/>
      <c r="Q663" s="70"/>
      <c r="R663" s="117"/>
      <c r="S663" s="117"/>
      <c r="T663" s="117"/>
      <c r="U663" s="70"/>
      <c r="V663" s="70"/>
      <c r="W663" s="70"/>
      <c r="X663" s="117"/>
      <c r="Y663" s="70"/>
      <c r="Z663" s="117"/>
    </row>
    <row r="664" ht="15.75" customHeight="1">
      <c r="H664" s="117"/>
      <c r="I664" s="117"/>
      <c r="J664" s="117"/>
      <c r="M664" s="70"/>
      <c r="N664" s="70"/>
      <c r="O664" s="70"/>
      <c r="P664" s="117"/>
      <c r="Q664" s="70"/>
      <c r="R664" s="117"/>
      <c r="S664" s="117"/>
      <c r="T664" s="117"/>
      <c r="U664" s="70"/>
      <c r="V664" s="70"/>
      <c r="W664" s="70"/>
      <c r="X664" s="117"/>
      <c r="Y664" s="70"/>
      <c r="Z664" s="117"/>
    </row>
    <row r="665" ht="15.75" customHeight="1">
      <c r="H665" s="117"/>
      <c r="I665" s="117"/>
      <c r="J665" s="117"/>
      <c r="M665" s="70"/>
      <c r="N665" s="70"/>
      <c r="O665" s="70"/>
      <c r="P665" s="117"/>
      <c r="Q665" s="70"/>
      <c r="R665" s="117"/>
      <c r="S665" s="117"/>
      <c r="T665" s="117"/>
      <c r="U665" s="70"/>
      <c r="V665" s="70"/>
      <c r="W665" s="70"/>
      <c r="X665" s="117"/>
      <c r="Y665" s="70"/>
      <c r="Z665" s="117"/>
    </row>
    <row r="666" ht="15.75" customHeight="1">
      <c r="H666" s="117"/>
      <c r="I666" s="117"/>
      <c r="J666" s="117"/>
      <c r="M666" s="70"/>
      <c r="N666" s="70"/>
      <c r="O666" s="70"/>
      <c r="P666" s="117"/>
      <c r="Q666" s="70"/>
      <c r="R666" s="117"/>
      <c r="S666" s="117"/>
      <c r="T666" s="117"/>
      <c r="U666" s="70"/>
      <c r="V666" s="70"/>
      <c r="W666" s="70"/>
      <c r="X666" s="117"/>
      <c r="Y666" s="70"/>
      <c r="Z666" s="117"/>
    </row>
    <row r="667" ht="15.75" customHeight="1">
      <c r="H667" s="117"/>
      <c r="I667" s="117"/>
      <c r="J667" s="117"/>
      <c r="M667" s="70"/>
      <c r="N667" s="70"/>
      <c r="O667" s="70"/>
      <c r="P667" s="117"/>
      <c r="Q667" s="70"/>
      <c r="R667" s="117"/>
      <c r="S667" s="117"/>
      <c r="T667" s="117"/>
      <c r="U667" s="70"/>
      <c r="V667" s="70"/>
      <c r="W667" s="70"/>
      <c r="X667" s="117"/>
      <c r="Y667" s="70"/>
      <c r="Z667" s="117"/>
    </row>
    <row r="668" ht="15.75" customHeight="1">
      <c r="H668" s="117"/>
      <c r="I668" s="117"/>
      <c r="J668" s="117"/>
      <c r="M668" s="70"/>
      <c r="N668" s="70"/>
      <c r="O668" s="70"/>
      <c r="P668" s="117"/>
      <c r="Q668" s="70"/>
      <c r="R668" s="117"/>
      <c r="S668" s="117"/>
      <c r="T668" s="117"/>
      <c r="U668" s="70"/>
      <c r="V668" s="70"/>
      <c r="W668" s="70"/>
      <c r="X668" s="117"/>
      <c r="Y668" s="70"/>
      <c r="Z668" s="117"/>
    </row>
    <row r="669" ht="15.75" customHeight="1">
      <c r="H669" s="117"/>
      <c r="I669" s="117"/>
      <c r="J669" s="117"/>
      <c r="M669" s="70"/>
      <c r="N669" s="70"/>
      <c r="O669" s="70"/>
      <c r="P669" s="117"/>
      <c r="Q669" s="70"/>
      <c r="R669" s="117"/>
      <c r="S669" s="117"/>
      <c r="T669" s="117"/>
      <c r="U669" s="70"/>
      <c r="V669" s="70"/>
      <c r="W669" s="70"/>
      <c r="X669" s="117"/>
      <c r="Y669" s="70"/>
      <c r="Z669" s="117"/>
    </row>
    <row r="670" ht="15.75" customHeight="1">
      <c r="H670" s="117"/>
      <c r="I670" s="117"/>
      <c r="J670" s="117"/>
      <c r="M670" s="70"/>
      <c r="N670" s="70"/>
      <c r="O670" s="70"/>
      <c r="P670" s="117"/>
      <c r="Q670" s="70"/>
      <c r="R670" s="117"/>
      <c r="S670" s="117"/>
      <c r="T670" s="117"/>
      <c r="U670" s="70"/>
      <c r="V670" s="70"/>
      <c r="W670" s="70"/>
      <c r="X670" s="117"/>
      <c r="Y670" s="70"/>
      <c r="Z670" s="117"/>
    </row>
    <row r="671" ht="15.75" customHeight="1">
      <c r="H671" s="117"/>
      <c r="I671" s="117"/>
      <c r="J671" s="117"/>
      <c r="M671" s="70"/>
      <c r="N671" s="70"/>
      <c r="O671" s="70"/>
      <c r="P671" s="117"/>
      <c r="Q671" s="70"/>
      <c r="R671" s="117"/>
      <c r="S671" s="117"/>
      <c r="T671" s="117"/>
      <c r="U671" s="70"/>
      <c r="V671" s="70"/>
      <c r="W671" s="70"/>
      <c r="X671" s="117"/>
      <c r="Y671" s="70"/>
      <c r="Z671" s="117"/>
    </row>
    <row r="672" ht="15.75" customHeight="1">
      <c r="H672" s="117"/>
      <c r="I672" s="117"/>
      <c r="J672" s="117"/>
      <c r="M672" s="70"/>
      <c r="N672" s="70"/>
      <c r="O672" s="70"/>
      <c r="P672" s="117"/>
      <c r="Q672" s="70"/>
      <c r="R672" s="117"/>
      <c r="S672" s="117"/>
      <c r="T672" s="117"/>
      <c r="U672" s="70"/>
      <c r="V672" s="70"/>
      <c r="W672" s="70"/>
      <c r="X672" s="117"/>
      <c r="Y672" s="70"/>
      <c r="Z672" s="117"/>
    </row>
    <row r="673" ht="15.75" customHeight="1">
      <c r="H673" s="117"/>
      <c r="I673" s="117"/>
      <c r="J673" s="117"/>
      <c r="M673" s="70"/>
      <c r="N673" s="70"/>
      <c r="O673" s="70"/>
      <c r="P673" s="117"/>
      <c r="Q673" s="70"/>
      <c r="R673" s="117"/>
      <c r="S673" s="117"/>
      <c r="T673" s="117"/>
      <c r="U673" s="70"/>
      <c r="V673" s="70"/>
      <c r="W673" s="70"/>
      <c r="X673" s="117"/>
      <c r="Y673" s="70"/>
      <c r="Z673" s="117"/>
    </row>
    <row r="674" ht="15.75" customHeight="1">
      <c r="H674" s="117"/>
      <c r="I674" s="117"/>
      <c r="J674" s="117"/>
      <c r="M674" s="70"/>
      <c r="N674" s="70"/>
      <c r="O674" s="70"/>
      <c r="P674" s="117"/>
      <c r="Q674" s="70"/>
      <c r="R674" s="117"/>
      <c r="S674" s="117"/>
      <c r="T674" s="117"/>
      <c r="U674" s="70"/>
      <c r="V674" s="70"/>
      <c r="W674" s="70"/>
      <c r="X674" s="117"/>
      <c r="Y674" s="70"/>
      <c r="Z674" s="117"/>
    </row>
    <row r="675" ht="15.75" customHeight="1">
      <c r="H675" s="117"/>
      <c r="I675" s="117"/>
      <c r="J675" s="117"/>
      <c r="M675" s="70"/>
      <c r="N675" s="70"/>
      <c r="O675" s="70"/>
      <c r="P675" s="117"/>
      <c r="Q675" s="70"/>
      <c r="R675" s="117"/>
      <c r="S675" s="117"/>
      <c r="T675" s="117"/>
      <c r="U675" s="70"/>
      <c r="V675" s="70"/>
      <c r="W675" s="70"/>
      <c r="X675" s="117"/>
      <c r="Y675" s="70"/>
      <c r="Z675" s="117"/>
    </row>
    <row r="676" ht="15.75" customHeight="1">
      <c r="H676" s="117"/>
      <c r="I676" s="117"/>
      <c r="J676" s="117"/>
      <c r="M676" s="70"/>
      <c r="N676" s="70"/>
      <c r="O676" s="70"/>
      <c r="P676" s="117"/>
      <c r="Q676" s="70"/>
      <c r="R676" s="117"/>
      <c r="S676" s="117"/>
      <c r="T676" s="117"/>
      <c r="U676" s="70"/>
      <c r="V676" s="70"/>
      <c r="W676" s="70"/>
      <c r="X676" s="117"/>
      <c r="Y676" s="70"/>
      <c r="Z676" s="117"/>
    </row>
    <row r="677" ht="15.75" customHeight="1">
      <c r="H677" s="117"/>
      <c r="I677" s="117"/>
      <c r="J677" s="117"/>
      <c r="M677" s="70"/>
      <c r="N677" s="70"/>
      <c r="O677" s="70"/>
      <c r="P677" s="117"/>
      <c r="Q677" s="70"/>
      <c r="R677" s="117"/>
      <c r="S677" s="117"/>
      <c r="T677" s="117"/>
      <c r="U677" s="70"/>
      <c r="V677" s="70"/>
      <c r="W677" s="70"/>
      <c r="X677" s="117"/>
      <c r="Y677" s="70"/>
      <c r="Z677" s="117"/>
    </row>
    <row r="678" ht="15.75" customHeight="1">
      <c r="H678" s="117"/>
      <c r="I678" s="117"/>
      <c r="J678" s="117"/>
      <c r="M678" s="70"/>
      <c r="N678" s="70"/>
      <c r="O678" s="70"/>
      <c r="P678" s="117"/>
      <c r="Q678" s="70"/>
      <c r="R678" s="117"/>
      <c r="S678" s="117"/>
      <c r="T678" s="117"/>
      <c r="U678" s="70"/>
      <c r="V678" s="70"/>
      <c r="W678" s="70"/>
      <c r="X678" s="117"/>
      <c r="Y678" s="70"/>
      <c r="Z678" s="117"/>
    </row>
    <row r="679" ht="15.75" customHeight="1">
      <c r="H679" s="117"/>
      <c r="I679" s="117"/>
      <c r="J679" s="117"/>
      <c r="M679" s="70"/>
      <c r="N679" s="70"/>
      <c r="O679" s="70"/>
      <c r="P679" s="117"/>
      <c r="Q679" s="70"/>
      <c r="R679" s="117"/>
      <c r="S679" s="117"/>
      <c r="T679" s="117"/>
      <c r="U679" s="70"/>
      <c r="V679" s="70"/>
      <c r="W679" s="70"/>
      <c r="X679" s="117"/>
      <c r="Y679" s="70"/>
      <c r="Z679" s="117"/>
    </row>
    <row r="680" ht="15.75" customHeight="1">
      <c r="H680" s="117"/>
      <c r="I680" s="117"/>
      <c r="J680" s="117"/>
      <c r="M680" s="70"/>
      <c r="N680" s="70"/>
      <c r="O680" s="70"/>
      <c r="P680" s="117"/>
      <c r="Q680" s="70"/>
      <c r="R680" s="117"/>
      <c r="S680" s="117"/>
      <c r="T680" s="117"/>
      <c r="U680" s="70"/>
      <c r="V680" s="70"/>
      <c r="W680" s="70"/>
      <c r="X680" s="117"/>
      <c r="Y680" s="70"/>
      <c r="Z680" s="117"/>
    </row>
    <row r="681" ht="15.75" customHeight="1">
      <c r="H681" s="117"/>
      <c r="I681" s="117"/>
      <c r="J681" s="117"/>
      <c r="M681" s="70"/>
      <c r="N681" s="70"/>
      <c r="O681" s="70"/>
      <c r="P681" s="117"/>
      <c r="Q681" s="70"/>
      <c r="R681" s="117"/>
      <c r="S681" s="117"/>
      <c r="T681" s="117"/>
      <c r="U681" s="70"/>
      <c r="V681" s="70"/>
      <c r="W681" s="70"/>
      <c r="X681" s="117"/>
      <c r="Y681" s="70"/>
      <c r="Z681" s="117"/>
    </row>
    <row r="682" ht="15.75" customHeight="1">
      <c r="H682" s="117"/>
      <c r="I682" s="117"/>
      <c r="J682" s="117"/>
      <c r="M682" s="70"/>
      <c r="N682" s="70"/>
      <c r="O682" s="70"/>
      <c r="P682" s="117"/>
      <c r="Q682" s="70"/>
      <c r="R682" s="117"/>
      <c r="S682" s="117"/>
      <c r="T682" s="117"/>
      <c r="U682" s="70"/>
      <c r="V682" s="70"/>
      <c r="W682" s="70"/>
      <c r="X682" s="117"/>
      <c r="Y682" s="70"/>
      <c r="Z682" s="117"/>
    </row>
    <row r="683" ht="15.75" customHeight="1">
      <c r="H683" s="117"/>
      <c r="I683" s="117"/>
      <c r="J683" s="117"/>
      <c r="M683" s="70"/>
      <c r="N683" s="70"/>
      <c r="O683" s="70"/>
      <c r="P683" s="117"/>
      <c r="Q683" s="70"/>
      <c r="R683" s="117"/>
      <c r="S683" s="117"/>
      <c r="T683" s="117"/>
      <c r="U683" s="70"/>
      <c r="V683" s="70"/>
      <c r="W683" s="70"/>
      <c r="X683" s="117"/>
      <c r="Y683" s="70"/>
      <c r="Z683" s="117"/>
    </row>
    <row r="684" ht="15.75" customHeight="1">
      <c r="H684" s="117"/>
      <c r="I684" s="117"/>
      <c r="J684" s="117"/>
      <c r="M684" s="70"/>
      <c r="N684" s="70"/>
      <c r="O684" s="70"/>
      <c r="P684" s="117"/>
      <c r="Q684" s="70"/>
      <c r="R684" s="117"/>
      <c r="S684" s="117"/>
      <c r="T684" s="117"/>
      <c r="U684" s="70"/>
      <c r="V684" s="70"/>
      <c r="W684" s="70"/>
      <c r="X684" s="117"/>
      <c r="Y684" s="70"/>
      <c r="Z684" s="117"/>
    </row>
    <row r="685" ht="15.75" customHeight="1">
      <c r="H685" s="117"/>
      <c r="I685" s="117"/>
      <c r="J685" s="117"/>
      <c r="M685" s="70"/>
      <c r="N685" s="70"/>
      <c r="O685" s="70"/>
      <c r="P685" s="117"/>
      <c r="Q685" s="70"/>
      <c r="R685" s="117"/>
      <c r="S685" s="117"/>
      <c r="T685" s="117"/>
      <c r="U685" s="70"/>
      <c r="V685" s="70"/>
      <c r="W685" s="70"/>
      <c r="X685" s="117"/>
      <c r="Y685" s="70"/>
      <c r="Z685" s="117"/>
    </row>
    <row r="686" ht="15.75" customHeight="1">
      <c r="H686" s="117"/>
      <c r="I686" s="117"/>
      <c r="J686" s="117"/>
      <c r="M686" s="70"/>
      <c r="N686" s="70"/>
      <c r="O686" s="70"/>
      <c r="P686" s="117"/>
      <c r="Q686" s="70"/>
      <c r="R686" s="117"/>
      <c r="S686" s="117"/>
      <c r="T686" s="117"/>
      <c r="U686" s="70"/>
      <c r="V686" s="70"/>
      <c r="W686" s="70"/>
      <c r="X686" s="117"/>
      <c r="Y686" s="70"/>
      <c r="Z686" s="117"/>
    </row>
    <row r="687" ht="15.75" customHeight="1">
      <c r="H687" s="117"/>
      <c r="I687" s="117"/>
      <c r="J687" s="117"/>
      <c r="M687" s="70"/>
      <c r="N687" s="70"/>
      <c r="O687" s="70"/>
      <c r="P687" s="117"/>
      <c r="Q687" s="70"/>
      <c r="R687" s="117"/>
      <c r="S687" s="117"/>
      <c r="T687" s="117"/>
      <c r="U687" s="70"/>
      <c r="V687" s="70"/>
      <c r="W687" s="70"/>
      <c r="X687" s="117"/>
      <c r="Y687" s="70"/>
      <c r="Z687" s="117"/>
    </row>
    <row r="688" ht="15.75" customHeight="1">
      <c r="H688" s="117"/>
      <c r="I688" s="117"/>
      <c r="J688" s="117"/>
      <c r="M688" s="70"/>
      <c r="N688" s="70"/>
      <c r="O688" s="70"/>
      <c r="P688" s="117"/>
      <c r="Q688" s="70"/>
      <c r="R688" s="117"/>
      <c r="S688" s="117"/>
      <c r="T688" s="117"/>
      <c r="U688" s="70"/>
      <c r="V688" s="70"/>
      <c r="W688" s="70"/>
      <c r="X688" s="117"/>
      <c r="Y688" s="70"/>
      <c r="Z688" s="117"/>
    </row>
    <row r="689" ht="15.75" customHeight="1">
      <c r="H689" s="117"/>
      <c r="I689" s="117"/>
      <c r="J689" s="117"/>
      <c r="M689" s="70"/>
      <c r="N689" s="70"/>
      <c r="O689" s="70"/>
      <c r="P689" s="117"/>
      <c r="Q689" s="70"/>
      <c r="R689" s="117"/>
      <c r="S689" s="117"/>
      <c r="T689" s="117"/>
      <c r="U689" s="70"/>
      <c r="V689" s="70"/>
      <c r="W689" s="70"/>
      <c r="X689" s="117"/>
      <c r="Y689" s="70"/>
      <c r="Z689" s="117"/>
    </row>
    <row r="690" ht="15.75" customHeight="1">
      <c r="H690" s="117"/>
      <c r="I690" s="117"/>
      <c r="J690" s="117"/>
      <c r="M690" s="70"/>
      <c r="N690" s="70"/>
      <c r="O690" s="70"/>
      <c r="P690" s="117"/>
      <c r="Q690" s="70"/>
      <c r="R690" s="117"/>
      <c r="S690" s="117"/>
      <c r="T690" s="117"/>
      <c r="U690" s="70"/>
      <c r="V690" s="70"/>
      <c r="W690" s="70"/>
      <c r="X690" s="117"/>
      <c r="Y690" s="70"/>
      <c r="Z690" s="117"/>
    </row>
    <row r="691" ht="15.75" customHeight="1">
      <c r="H691" s="117"/>
      <c r="I691" s="117"/>
      <c r="J691" s="117"/>
      <c r="M691" s="70"/>
      <c r="N691" s="70"/>
      <c r="O691" s="70"/>
      <c r="P691" s="117"/>
      <c r="Q691" s="70"/>
      <c r="R691" s="117"/>
      <c r="S691" s="117"/>
      <c r="T691" s="117"/>
      <c r="U691" s="70"/>
      <c r="V691" s="70"/>
      <c r="W691" s="70"/>
      <c r="X691" s="117"/>
      <c r="Y691" s="70"/>
      <c r="Z691" s="117"/>
    </row>
    <row r="692" ht="15.75" customHeight="1">
      <c r="H692" s="117"/>
      <c r="I692" s="117"/>
      <c r="J692" s="117"/>
      <c r="M692" s="70"/>
      <c r="N692" s="70"/>
      <c r="O692" s="70"/>
      <c r="P692" s="117"/>
      <c r="Q692" s="70"/>
      <c r="R692" s="117"/>
      <c r="S692" s="117"/>
      <c r="T692" s="117"/>
      <c r="U692" s="70"/>
      <c r="V692" s="70"/>
      <c r="W692" s="70"/>
      <c r="X692" s="117"/>
      <c r="Y692" s="70"/>
      <c r="Z692" s="117"/>
    </row>
    <row r="693" ht="15.75" customHeight="1">
      <c r="H693" s="117"/>
      <c r="I693" s="117"/>
      <c r="J693" s="117"/>
      <c r="M693" s="70"/>
      <c r="N693" s="70"/>
      <c r="O693" s="70"/>
      <c r="P693" s="117"/>
      <c r="Q693" s="70"/>
      <c r="R693" s="117"/>
      <c r="S693" s="117"/>
      <c r="T693" s="117"/>
      <c r="U693" s="70"/>
      <c r="V693" s="70"/>
      <c r="W693" s="70"/>
      <c r="X693" s="117"/>
      <c r="Y693" s="70"/>
      <c r="Z693" s="117"/>
    </row>
    <row r="694" ht="15.75" customHeight="1">
      <c r="H694" s="117"/>
      <c r="I694" s="117"/>
      <c r="J694" s="117"/>
      <c r="M694" s="70"/>
      <c r="N694" s="70"/>
      <c r="O694" s="70"/>
      <c r="P694" s="117"/>
      <c r="Q694" s="70"/>
      <c r="R694" s="117"/>
      <c r="S694" s="117"/>
      <c r="T694" s="117"/>
      <c r="U694" s="70"/>
      <c r="V694" s="70"/>
      <c r="W694" s="70"/>
      <c r="X694" s="117"/>
      <c r="Y694" s="70"/>
      <c r="Z694" s="117"/>
    </row>
    <row r="695" ht="15.75" customHeight="1">
      <c r="H695" s="117"/>
      <c r="I695" s="117"/>
      <c r="J695" s="117"/>
      <c r="M695" s="70"/>
      <c r="N695" s="70"/>
      <c r="O695" s="70"/>
      <c r="P695" s="117"/>
      <c r="Q695" s="70"/>
      <c r="R695" s="117"/>
      <c r="S695" s="117"/>
      <c r="T695" s="117"/>
      <c r="U695" s="70"/>
      <c r="V695" s="70"/>
      <c r="W695" s="70"/>
      <c r="X695" s="117"/>
      <c r="Y695" s="70"/>
      <c r="Z695" s="117"/>
    </row>
    <row r="696" ht="15.75" customHeight="1">
      <c r="H696" s="117"/>
      <c r="I696" s="117"/>
      <c r="J696" s="117"/>
      <c r="M696" s="70"/>
      <c r="N696" s="70"/>
      <c r="O696" s="70"/>
      <c r="P696" s="117"/>
      <c r="Q696" s="70"/>
      <c r="R696" s="117"/>
      <c r="S696" s="117"/>
      <c r="T696" s="117"/>
      <c r="U696" s="70"/>
      <c r="V696" s="70"/>
      <c r="W696" s="70"/>
      <c r="X696" s="117"/>
      <c r="Y696" s="70"/>
      <c r="Z696" s="117"/>
    </row>
    <row r="697" ht="15.75" customHeight="1">
      <c r="H697" s="117"/>
      <c r="I697" s="117"/>
      <c r="J697" s="117"/>
      <c r="M697" s="70"/>
      <c r="N697" s="70"/>
      <c r="O697" s="70"/>
      <c r="P697" s="117"/>
      <c r="Q697" s="70"/>
      <c r="R697" s="117"/>
      <c r="S697" s="117"/>
      <c r="T697" s="117"/>
      <c r="U697" s="70"/>
      <c r="V697" s="70"/>
      <c r="W697" s="70"/>
      <c r="X697" s="117"/>
      <c r="Y697" s="70"/>
      <c r="Z697" s="117"/>
    </row>
    <row r="698" ht="15.75" customHeight="1">
      <c r="H698" s="117"/>
      <c r="I698" s="117"/>
      <c r="J698" s="117"/>
      <c r="M698" s="70"/>
      <c r="N698" s="70"/>
      <c r="O698" s="70"/>
      <c r="P698" s="117"/>
      <c r="Q698" s="70"/>
      <c r="R698" s="117"/>
      <c r="S698" s="117"/>
      <c r="T698" s="117"/>
      <c r="U698" s="70"/>
      <c r="V698" s="70"/>
      <c r="W698" s="70"/>
      <c r="X698" s="117"/>
      <c r="Y698" s="70"/>
      <c r="Z698" s="117"/>
    </row>
    <row r="699" ht="15.75" customHeight="1">
      <c r="H699" s="117"/>
      <c r="I699" s="117"/>
      <c r="J699" s="117"/>
      <c r="M699" s="70"/>
      <c r="N699" s="70"/>
      <c r="O699" s="70"/>
      <c r="P699" s="117"/>
      <c r="Q699" s="70"/>
      <c r="R699" s="117"/>
      <c r="S699" s="117"/>
      <c r="T699" s="117"/>
      <c r="U699" s="70"/>
      <c r="V699" s="70"/>
      <c r="W699" s="70"/>
      <c r="X699" s="117"/>
      <c r="Y699" s="70"/>
      <c r="Z699" s="117"/>
    </row>
    <row r="700" ht="15.75" customHeight="1">
      <c r="H700" s="117"/>
      <c r="I700" s="117"/>
      <c r="J700" s="117"/>
      <c r="M700" s="70"/>
      <c r="N700" s="70"/>
      <c r="O700" s="70"/>
      <c r="P700" s="117"/>
      <c r="Q700" s="70"/>
      <c r="R700" s="117"/>
      <c r="S700" s="117"/>
      <c r="T700" s="117"/>
      <c r="U700" s="70"/>
      <c r="V700" s="70"/>
      <c r="W700" s="70"/>
      <c r="X700" s="117"/>
      <c r="Y700" s="70"/>
      <c r="Z700" s="117"/>
    </row>
    <row r="701" ht="15.75" customHeight="1">
      <c r="H701" s="117"/>
      <c r="I701" s="117"/>
      <c r="J701" s="117"/>
      <c r="M701" s="70"/>
      <c r="N701" s="70"/>
      <c r="O701" s="70"/>
      <c r="P701" s="117"/>
      <c r="Q701" s="70"/>
      <c r="R701" s="117"/>
      <c r="S701" s="117"/>
      <c r="T701" s="117"/>
      <c r="U701" s="70"/>
      <c r="V701" s="70"/>
      <c r="W701" s="70"/>
      <c r="X701" s="117"/>
      <c r="Y701" s="70"/>
      <c r="Z701" s="117"/>
    </row>
    <row r="702" ht="15.75" customHeight="1">
      <c r="H702" s="117"/>
      <c r="I702" s="117"/>
      <c r="J702" s="117"/>
      <c r="M702" s="70"/>
      <c r="N702" s="70"/>
      <c r="O702" s="70"/>
      <c r="P702" s="117"/>
      <c r="Q702" s="70"/>
      <c r="R702" s="117"/>
      <c r="S702" s="117"/>
      <c r="T702" s="117"/>
      <c r="U702" s="70"/>
      <c r="V702" s="70"/>
      <c r="W702" s="70"/>
      <c r="X702" s="117"/>
      <c r="Y702" s="70"/>
      <c r="Z702" s="117"/>
    </row>
    <row r="703" ht="15.75" customHeight="1">
      <c r="H703" s="117"/>
      <c r="I703" s="117"/>
      <c r="J703" s="117"/>
      <c r="M703" s="70"/>
      <c r="N703" s="70"/>
      <c r="O703" s="70"/>
      <c r="P703" s="117"/>
      <c r="Q703" s="70"/>
      <c r="R703" s="117"/>
      <c r="S703" s="117"/>
      <c r="T703" s="117"/>
      <c r="U703" s="70"/>
      <c r="V703" s="70"/>
      <c r="W703" s="70"/>
      <c r="X703" s="117"/>
      <c r="Y703" s="70"/>
      <c r="Z703" s="117"/>
    </row>
    <row r="704" ht="15.75" customHeight="1">
      <c r="H704" s="117"/>
      <c r="I704" s="117"/>
      <c r="J704" s="117"/>
      <c r="M704" s="70"/>
      <c r="N704" s="70"/>
      <c r="O704" s="70"/>
      <c r="P704" s="117"/>
      <c r="Q704" s="70"/>
      <c r="R704" s="117"/>
      <c r="S704" s="117"/>
      <c r="T704" s="117"/>
      <c r="U704" s="70"/>
      <c r="V704" s="70"/>
      <c r="W704" s="70"/>
      <c r="X704" s="117"/>
      <c r="Y704" s="70"/>
      <c r="Z704" s="117"/>
    </row>
    <row r="705" ht="15.75" customHeight="1">
      <c r="H705" s="117"/>
      <c r="I705" s="117"/>
      <c r="J705" s="117"/>
      <c r="M705" s="70"/>
      <c r="N705" s="70"/>
      <c r="O705" s="70"/>
      <c r="P705" s="117"/>
      <c r="Q705" s="70"/>
      <c r="R705" s="117"/>
      <c r="S705" s="117"/>
      <c r="T705" s="117"/>
      <c r="U705" s="70"/>
      <c r="V705" s="70"/>
      <c r="W705" s="70"/>
      <c r="X705" s="117"/>
      <c r="Y705" s="70"/>
      <c r="Z705" s="117"/>
    </row>
    <row r="706" ht="15.75" customHeight="1">
      <c r="H706" s="117"/>
      <c r="I706" s="117"/>
      <c r="J706" s="117"/>
      <c r="M706" s="70"/>
      <c r="N706" s="70"/>
      <c r="O706" s="70"/>
      <c r="P706" s="117"/>
      <c r="Q706" s="70"/>
      <c r="R706" s="117"/>
      <c r="S706" s="117"/>
      <c r="T706" s="117"/>
      <c r="U706" s="70"/>
      <c r="V706" s="70"/>
      <c r="W706" s="70"/>
      <c r="X706" s="117"/>
      <c r="Y706" s="70"/>
      <c r="Z706" s="117"/>
    </row>
    <row r="707" ht="15.75" customHeight="1">
      <c r="H707" s="117"/>
      <c r="I707" s="117"/>
      <c r="J707" s="117"/>
      <c r="M707" s="70"/>
      <c r="N707" s="70"/>
      <c r="O707" s="70"/>
      <c r="P707" s="117"/>
      <c r="Q707" s="70"/>
      <c r="R707" s="117"/>
      <c r="S707" s="117"/>
      <c r="T707" s="117"/>
      <c r="U707" s="70"/>
      <c r="V707" s="70"/>
      <c r="W707" s="70"/>
      <c r="X707" s="117"/>
      <c r="Y707" s="70"/>
      <c r="Z707" s="117"/>
    </row>
    <row r="708" ht="15.75" customHeight="1">
      <c r="H708" s="117"/>
      <c r="I708" s="117"/>
      <c r="J708" s="117"/>
      <c r="M708" s="70"/>
      <c r="N708" s="70"/>
      <c r="O708" s="70"/>
      <c r="P708" s="117"/>
      <c r="Q708" s="70"/>
      <c r="R708" s="117"/>
      <c r="S708" s="117"/>
      <c r="T708" s="117"/>
      <c r="U708" s="70"/>
      <c r="V708" s="70"/>
      <c r="W708" s="70"/>
      <c r="X708" s="117"/>
      <c r="Y708" s="70"/>
      <c r="Z708" s="117"/>
    </row>
    <row r="709" ht="15.75" customHeight="1">
      <c r="H709" s="117"/>
      <c r="I709" s="117"/>
      <c r="J709" s="117"/>
      <c r="M709" s="70"/>
      <c r="N709" s="70"/>
      <c r="O709" s="70"/>
      <c r="P709" s="117"/>
      <c r="Q709" s="70"/>
      <c r="R709" s="117"/>
      <c r="S709" s="117"/>
      <c r="T709" s="117"/>
      <c r="U709" s="70"/>
      <c r="V709" s="70"/>
      <c r="W709" s="70"/>
      <c r="X709" s="117"/>
      <c r="Y709" s="70"/>
      <c r="Z709" s="117"/>
    </row>
    <row r="710" ht="15.75" customHeight="1">
      <c r="H710" s="117"/>
      <c r="I710" s="117"/>
      <c r="J710" s="117"/>
      <c r="M710" s="70"/>
      <c r="N710" s="70"/>
      <c r="O710" s="70"/>
      <c r="P710" s="117"/>
      <c r="Q710" s="70"/>
      <c r="R710" s="117"/>
      <c r="S710" s="117"/>
      <c r="T710" s="117"/>
      <c r="U710" s="70"/>
      <c r="V710" s="70"/>
      <c r="W710" s="70"/>
      <c r="X710" s="117"/>
      <c r="Y710" s="70"/>
      <c r="Z710" s="117"/>
    </row>
    <row r="711" ht="15.75" customHeight="1">
      <c r="H711" s="117"/>
      <c r="I711" s="117"/>
      <c r="J711" s="117"/>
      <c r="M711" s="70"/>
      <c r="N711" s="70"/>
      <c r="O711" s="70"/>
      <c r="P711" s="117"/>
      <c r="Q711" s="70"/>
      <c r="R711" s="117"/>
      <c r="S711" s="117"/>
      <c r="T711" s="117"/>
      <c r="U711" s="70"/>
      <c r="V711" s="70"/>
      <c r="W711" s="70"/>
      <c r="X711" s="117"/>
      <c r="Y711" s="70"/>
      <c r="Z711" s="117"/>
    </row>
    <row r="712" ht="15.75" customHeight="1">
      <c r="H712" s="117"/>
      <c r="I712" s="117"/>
      <c r="J712" s="117"/>
      <c r="M712" s="70"/>
      <c r="N712" s="70"/>
      <c r="O712" s="70"/>
      <c r="P712" s="117"/>
      <c r="Q712" s="70"/>
      <c r="R712" s="117"/>
      <c r="S712" s="117"/>
      <c r="T712" s="117"/>
      <c r="U712" s="70"/>
      <c r="V712" s="70"/>
      <c r="W712" s="70"/>
      <c r="X712" s="117"/>
      <c r="Y712" s="70"/>
      <c r="Z712" s="117"/>
    </row>
    <row r="713" ht="15.75" customHeight="1">
      <c r="H713" s="117"/>
      <c r="I713" s="117"/>
      <c r="J713" s="117"/>
      <c r="M713" s="70"/>
      <c r="N713" s="70"/>
      <c r="O713" s="70"/>
      <c r="P713" s="117"/>
      <c r="Q713" s="70"/>
      <c r="R713" s="117"/>
      <c r="S713" s="117"/>
      <c r="T713" s="117"/>
      <c r="U713" s="70"/>
      <c r="V713" s="70"/>
      <c r="W713" s="70"/>
      <c r="X713" s="117"/>
      <c r="Y713" s="70"/>
      <c r="Z713" s="117"/>
    </row>
    <row r="714" ht="15.75" customHeight="1">
      <c r="H714" s="117"/>
      <c r="I714" s="117"/>
      <c r="J714" s="117"/>
      <c r="M714" s="70"/>
      <c r="N714" s="70"/>
      <c r="O714" s="70"/>
      <c r="P714" s="117"/>
      <c r="Q714" s="70"/>
      <c r="R714" s="117"/>
      <c r="S714" s="117"/>
      <c r="T714" s="117"/>
      <c r="U714" s="70"/>
      <c r="V714" s="70"/>
      <c r="W714" s="70"/>
      <c r="X714" s="117"/>
      <c r="Y714" s="70"/>
      <c r="Z714" s="117"/>
    </row>
    <row r="715" ht="15.75" customHeight="1">
      <c r="H715" s="117"/>
      <c r="I715" s="117"/>
      <c r="J715" s="117"/>
      <c r="M715" s="70"/>
      <c r="N715" s="70"/>
      <c r="O715" s="70"/>
      <c r="P715" s="117"/>
      <c r="Q715" s="70"/>
      <c r="R715" s="117"/>
      <c r="S715" s="117"/>
      <c r="T715" s="117"/>
      <c r="U715" s="70"/>
      <c r="V715" s="70"/>
      <c r="W715" s="70"/>
      <c r="X715" s="117"/>
      <c r="Y715" s="70"/>
      <c r="Z715" s="117"/>
    </row>
    <row r="716" ht="15.75" customHeight="1">
      <c r="H716" s="117"/>
      <c r="I716" s="117"/>
      <c r="J716" s="117"/>
      <c r="M716" s="70"/>
      <c r="N716" s="70"/>
      <c r="O716" s="70"/>
      <c r="P716" s="117"/>
      <c r="Q716" s="70"/>
      <c r="R716" s="117"/>
      <c r="S716" s="117"/>
      <c r="T716" s="117"/>
      <c r="U716" s="70"/>
      <c r="V716" s="70"/>
      <c r="W716" s="70"/>
      <c r="X716" s="117"/>
      <c r="Y716" s="70"/>
      <c r="Z716" s="117"/>
    </row>
    <row r="717" ht="15.75" customHeight="1">
      <c r="H717" s="117"/>
      <c r="I717" s="117"/>
      <c r="J717" s="117"/>
      <c r="M717" s="70"/>
      <c r="N717" s="70"/>
      <c r="O717" s="70"/>
      <c r="P717" s="117"/>
      <c r="Q717" s="70"/>
      <c r="R717" s="117"/>
      <c r="S717" s="117"/>
      <c r="T717" s="117"/>
      <c r="U717" s="70"/>
      <c r="V717" s="70"/>
      <c r="W717" s="70"/>
      <c r="X717" s="117"/>
      <c r="Y717" s="70"/>
      <c r="Z717" s="117"/>
    </row>
    <row r="718" ht="15.75" customHeight="1">
      <c r="H718" s="117"/>
      <c r="I718" s="117"/>
      <c r="J718" s="117"/>
      <c r="M718" s="70"/>
      <c r="N718" s="70"/>
      <c r="O718" s="70"/>
      <c r="P718" s="117"/>
      <c r="Q718" s="70"/>
      <c r="R718" s="117"/>
      <c r="S718" s="117"/>
      <c r="T718" s="117"/>
      <c r="U718" s="70"/>
      <c r="V718" s="70"/>
      <c r="W718" s="70"/>
      <c r="X718" s="117"/>
      <c r="Y718" s="70"/>
      <c r="Z718" s="117"/>
    </row>
    <row r="719" ht="15.75" customHeight="1">
      <c r="H719" s="117"/>
      <c r="I719" s="117"/>
      <c r="J719" s="117"/>
      <c r="M719" s="70"/>
      <c r="N719" s="70"/>
      <c r="O719" s="70"/>
      <c r="P719" s="117"/>
      <c r="Q719" s="70"/>
      <c r="R719" s="117"/>
      <c r="S719" s="117"/>
      <c r="T719" s="117"/>
      <c r="U719" s="70"/>
      <c r="V719" s="70"/>
      <c r="W719" s="70"/>
      <c r="X719" s="117"/>
      <c r="Y719" s="70"/>
      <c r="Z719" s="117"/>
    </row>
    <row r="720" ht="15.75" customHeight="1">
      <c r="H720" s="117"/>
      <c r="I720" s="117"/>
      <c r="J720" s="117"/>
      <c r="M720" s="70"/>
      <c r="N720" s="70"/>
      <c r="O720" s="70"/>
      <c r="P720" s="117"/>
      <c r="Q720" s="70"/>
      <c r="R720" s="117"/>
      <c r="S720" s="117"/>
      <c r="T720" s="117"/>
      <c r="U720" s="70"/>
      <c r="V720" s="70"/>
      <c r="W720" s="70"/>
      <c r="X720" s="117"/>
      <c r="Y720" s="70"/>
      <c r="Z720" s="117"/>
    </row>
    <row r="721" ht="15.75" customHeight="1">
      <c r="H721" s="117"/>
      <c r="I721" s="117"/>
      <c r="J721" s="117"/>
      <c r="M721" s="70"/>
      <c r="N721" s="70"/>
      <c r="O721" s="70"/>
      <c r="P721" s="117"/>
      <c r="Q721" s="70"/>
      <c r="R721" s="117"/>
      <c r="S721" s="117"/>
      <c r="T721" s="117"/>
      <c r="U721" s="70"/>
      <c r="V721" s="70"/>
      <c r="W721" s="70"/>
      <c r="X721" s="117"/>
      <c r="Y721" s="70"/>
      <c r="Z721" s="117"/>
    </row>
    <row r="722" ht="15.75" customHeight="1">
      <c r="H722" s="117"/>
      <c r="I722" s="117"/>
      <c r="J722" s="117"/>
      <c r="M722" s="70"/>
      <c r="N722" s="70"/>
      <c r="O722" s="70"/>
      <c r="P722" s="117"/>
      <c r="Q722" s="70"/>
      <c r="R722" s="117"/>
      <c r="S722" s="117"/>
      <c r="T722" s="117"/>
      <c r="U722" s="70"/>
      <c r="V722" s="70"/>
      <c r="W722" s="70"/>
      <c r="X722" s="117"/>
      <c r="Y722" s="70"/>
      <c r="Z722" s="117"/>
    </row>
    <row r="723" ht="15.75" customHeight="1">
      <c r="H723" s="117"/>
      <c r="I723" s="117"/>
      <c r="J723" s="117"/>
      <c r="M723" s="70"/>
      <c r="N723" s="70"/>
      <c r="O723" s="70"/>
      <c r="P723" s="117"/>
      <c r="Q723" s="70"/>
      <c r="R723" s="117"/>
      <c r="S723" s="117"/>
      <c r="T723" s="117"/>
      <c r="U723" s="70"/>
      <c r="V723" s="70"/>
      <c r="W723" s="70"/>
      <c r="X723" s="117"/>
      <c r="Y723" s="70"/>
      <c r="Z723" s="117"/>
    </row>
    <row r="724" ht="15.75" customHeight="1">
      <c r="H724" s="117"/>
      <c r="I724" s="117"/>
      <c r="J724" s="117"/>
      <c r="M724" s="70"/>
      <c r="N724" s="70"/>
      <c r="O724" s="70"/>
      <c r="P724" s="117"/>
      <c r="Q724" s="70"/>
      <c r="R724" s="117"/>
      <c r="S724" s="117"/>
      <c r="T724" s="117"/>
      <c r="U724" s="70"/>
      <c r="V724" s="70"/>
      <c r="W724" s="70"/>
      <c r="X724" s="117"/>
      <c r="Y724" s="70"/>
      <c r="Z724" s="117"/>
    </row>
    <row r="725" ht="15.75" customHeight="1">
      <c r="H725" s="117"/>
      <c r="I725" s="117"/>
      <c r="J725" s="117"/>
      <c r="M725" s="70"/>
      <c r="N725" s="70"/>
      <c r="O725" s="70"/>
      <c r="P725" s="117"/>
      <c r="Q725" s="70"/>
      <c r="R725" s="117"/>
      <c r="S725" s="117"/>
      <c r="T725" s="117"/>
      <c r="U725" s="70"/>
      <c r="V725" s="70"/>
      <c r="W725" s="70"/>
      <c r="X725" s="117"/>
      <c r="Y725" s="70"/>
      <c r="Z725" s="117"/>
    </row>
    <row r="726" ht="15.75" customHeight="1">
      <c r="H726" s="117"/>
      <c r="I726" s="117"/>
      <c r="J726" s="117"/>
      <c r="M726" s="70"/>
      <c r="N726" s="70"/>
      <c r="O726" s="70"/>
      <c r="P726" s="117"/>
      <c r="Q726" s="70"/>
      <c r="R726" s="117"/>
      <c r="S726" s="117"/>
      <c r="T726" s="117"/>
      <c r="U726" s="70"/>
      <c r="V726" s="70"/>
      <c r="W726" s="70"/>
      <c r="X726" s="117"/>
      <c r="Y726" s="70"/>
      <c r="Z726" s="117"/>
    </row>
    <row r="727" ht="15.75" customHeight="1">
      <c r="H727" s="117"/>
      <c r="I727" s="117"/>
      <c r="J727" s="117"/>
      <c r="M727" s="70"/>
      <c r="N727" s="70"/>
      <c r="O727" s="70"/>
      <c r="P727" s="117"/>
      <c r="Q727" s="70"/>
      <c r="R727" s="117"/>
      <c r="S727" s="117"/>
      <c r="T727" s="117"/>
      <c r="U727" s="70"/>
      <c r="V727" s="70"/>
      <c r="W727" s="70"/>
      <c r="X727" s="117"/>
      <c r="Y727" s="70"/>
      <c r="Z727" s="117"/>
    </row>
    <row r="728" ht="15.75" customHeight="1">
      <c r="H728" s="117"/>
      <c r="I728" s="117"/>
      <c r="J728" s="117"/>
      <c r="M728" s="70"/>
      <c r="N728" s="70"/>
      <c r="O728" s="70"/>
      <c r="P728" s="117"/>
      <c r="Q728" s="70"/>
      <c r="R728" s="117"/>
      <c r="S728" s="117"/>
      <c r="T728" s="117"/>
      <c r="U728" s="70"/>
      <c r="V728" s="70"/>
      <c r="W728" s="70"/>
      <c r="X728" s="117"/>
      <c r="Y728" s="70"/>
      <c r="Z728" s="117"/>
    </row>
    <row r="729" ht="15.75" customHeight="1">
      <c r="H729" s="117"/>
      <c r="I729" s="117"/>
      <c r="J729" s="117"/>
      <c r="M729" s="70"/>
      <c r="N729" s="70"/>
      <c r="O729" s="70"/>
      <c r="P729" s="117"/>
      <c r="Q729" s="70"/>
      <c r="R729" s="117"/>
      <c r="S729" s="117"/>
      <c r="T729" s="117"/>
      <c r="U729" s="70"/>
      <c r="V729" s="70"/>
      <c r="W729" s="70"/>
      <c r="X729" s="117"/>
      <c r="Y729" s="70"/>
      <c r="Z729" s="117"/>
    </row>
    <row r="730" ht="15.75" customHeight="1">
      <c r="H730" s="117"/>
      <c r="I730" s="117"/>
      <c r="J730" s="117"/>
      <c r="M730" s="70"/>
      <c r="N730" s="70"/>
      <c r="O730" s="70"/>
      <c r="P730" s="117"/>
      <c r="Q730" s="70"/>
      <c r="R730" s="117"/>
      <c r="S730" s="117"/>
      <c r="T730" s="117"/>
      <c r="U730" s="70"/>
      <c r="V730" s="70"/>
      <c r="W730" s="70"/>
      <c r="X730" s="117"/>
      <c r="Y730" s="70"/>
      <c r="Z730" s="117"/>
    </row>
    <row r="731" ht="15.75" customHeight="1">
      <c r="H731" s="117"/>
      <c r="I731" s="117"/>
      <c r="J731" s="117"/>
      <c r="M731" s="70"/>
      <c r="N731" s="70"/>
      <c r="O731" s="70"/>
      <c r="P731" s="117"/>
      <c r="Q731" s="70"/>
      <c r="R731" s="117"/>
      <c r="S731" s="117"/>
      <c r="T731" s="117"/>
      <c r="U731" s="70"/>
      <c r="V731" s="70"/>
      <c r="W731" s="70"/>
      <c r="X731" s="117"/>
      <c r="Y731" s="70"/>
      <c r="Z731" s="117"/>
    </row>
    <row r="732" ht="15.75" customHeight="1">
      <c r="H732" s="117"/>
      <c r="I732" s="117"/>
      <c r="J732" s="117"/>
      <c r="M732" s="70"/>
      <c r="N732" s="70"/>
      <c r="O732" s="70"/>
      <c r="P732" s="117"/>
      <c r="Q732" s="70"/>
      <c r="R732" s="117"/>
      <c r="S732" s="117"/>
      <c r="T732" s="117"/>
      <c r="U732" s="70"/>
      <c r="V732" s="70"/>
      <c r="W732" s="70"/>
      <c r="X732" s="117"/>
      <c r="Y732" s="70"/>
      <c r="Z732" s="117"/>
    </row>
    <row r="733" ht="15.75" customHeight="1">
      <c r="H733" s="117"/>
      <c r="I733" s="117"/>
      <c r="J733" s="117"/>
      <c r="M733" s="70"/>
      <c r="N733" s="70"/>
      <c r="O733" s="70"/>
      <c r="P733" s="117"/>
      <c r="Q733" s="70"/>
      <c r="R733" s="117"/>
      <c r="S733" s="117"/>
      <c r="T733" s="117"/>
      <c r="U733" s="70"/>
      <c r="V733" s="70"/>
      <c r="W733" s="70"/>
      <c r="X733" s="117"/>
      <c r="Y733" s="70"/>
      <c r="Z733" s="117"/>
    </row>
    <row r="734" ht="15.75" customHeight="1">
      <c r="H734" s="117"/>
      <c r="I734" s="117"/>
      <c r="J734" s="117"/>
      <c r="M734" s="70"/>
      <c r="N734" s="70"/>
      <c r="O734" s="70"/>
      <c r="P734" s="117"/>
      <c r="Q734" s="70"/>
      <c r="R734" s="117"/>
      <c r="S734" s="117"/>
      <c r="T734" s="117"/>
      <c r="U734" s="70"/>
      <c r="V734" s="70"/>
      <c r="W734" s="70"/>
      <c r="X734" s="117"/>
      <c r="Y734" s="70"/>
      <c r="Z734" s="117"/>
    </row>
    <row r="735" ht="15.75" customHeight="1">
      <c r="H735" s="117"/>
      <c r="I735" s="117"/>
      <c r="J735" s="117"/>
      <c r="M735" s="70"/>
      <c r="N735" s="70"/>
      <c r="O735" s="70"/>
      <c r="P735" s="117"/>
      <c r="Q735" s="70"/>
      <c r="R735" s="117"/>
      <c r="S735" s="117"/>
      <c r="T735" s="117"/>
      <c r="U735" s="70"/>
      <c r="V735" s="70"/>
      <c r="W735" s="70"/>
      <c r="X735" s="117"/>
      <c r="Y735" s="70"/>
      <c r="Z735" s="117"/>
    </row>
    <row r="736" ht="15.75" customHeight="1">
      <c r="H736" s="117"/>
      <c r="I736" s="117"/>
      <c r="J736" s="117"/>
      <c r="M736" s="70"/>
      <c r="N736" s="70"/>
      <c r="O736" s="70"/>
      <c r="P736" s="117"/>
      <c r="Q736" s="70"/>
      <c r="R736" s="117"/>
      <c r="S736" s="117"/>
      <c r="T736" s="117"/>
      <c r="U736" s="70"/>
      <c r="V736" s="70"/>
      <c r="W736" s="70"/>
      <c r="X736" s="117"/>
      <c r="Y736" s="70"/>
      <c r="Z736" s="117"/>
    </row>
    <row r="737" ht="15.75" customHeight="1">
      <c r="H737" s="117"/>
      <c r="I737" s="117"/>
      <c r="J737" s="117"/>
      <c r="M737" s="70"/>
      <c r="N737" s="70"/>
      <c r="O737" s="70"/>
      <c r="P737" s="117"/>
      <c r="Q737" s="70"/>
      <c r="R737" s="117"/>
      <c r="S737" s="117"/>
      <c r="T737" s="117"/>
      <c r="U737" s="70"/>
      <c r="V737" s="70"/>
      <c r="W737" s="70"/>
      <c r="X737" s="117"/>
      <c r="Y737" s="70"/>
      <c r="Z737" s="117"/>
    </row>
    <row r="738" ht="15.75" customHeight="1">
      <c r="H738" s="117"/>
      <c r="I738" s="117"/>
      <c r="J738" s="117"/>
      <c r="M738" s="70"/>
      <c r="N738" s="70"/>
      <c r="O738" s="70"/>
      <c r="P738" s="117"/>
      <c r="Q738" s="70"/>
      <c r="R738" s="117"/>
      <c r="S738" s="117"/>
      <c r="T738" s="117"/>
      <c r="U738" s="70"/>
      <c r="V738" s="70"/>
      <c r="W738" s="70"/>
      <c r="X738" s="117"/>
      <c r="Y738" s="70"/>
      <c r="Z738" s="117"/>
    </row>
    <row r="739" ht="15.75" customHeight="1">
      <c r="H739" s="117"/>
      <c r="I739" s="117"/>
      <c r="J739" s="117"/>
      <c r="M739" s="70"/>
      <c r="N739" s="70"/>
      <c r="O739" s="70"/>
      <c r="P739" s="117"/>
      <c r="Q739" s="70"/>
      <c r="R739" s="117"/>
      <c r="S739" s="117"/>
      <c r="T739" s="117"/>
      <c r="U739" s="70"/>
      <c r="V739" s="70"/>
      <c r="W739" s="70"/>
      <c r="X739" s="117"/>
      <c r="Y739" s="70"/>
      <c r="Z739" s="117"/>
    </row>
    <row r="740" ht="15.75" customHeight="1">
      <c r="H740" s="117"/>
      <c r="I740" s="117"/>
      <c r="J740" s="117"/>
      <c r="M740" s="70"/>
      <c r="N740" s="70"/>
      <c r="O740" s="70"/>
      <c r="P740" s="117"/>
      <c r="Q740" s="70"/>
      <c r="R740" s="117"/>
      <c r="S740" s="117"/>
      <c r="T740" s="117"/>
      <c r="U740" s="70"/>
      <c r="V740" s="70"/>
      <c r="W740" s="70"/>
      <c r="X740" s="117"/>
      <c r="Y740" s="70"/>
      <c r="Z740" s="117"/>
    </row>
    <row r="741" ht="15.75" customHeight="1">
      <c r="H741" s="117"/>
      <c r="I741" s="117"/>
      <c r="J741" s="117"/>
      <c r="M741" s="70"/>
      <c r="N741" s="70"/>
      <c r="O741" s="70"/>
      <c r="P741" s="117"/>
      <c r="Q741" s="70"/>
      <c r="R741" s="117"/>
      <c r="S741" s="117"/>
      <c r="T741" s="117"/>
      <c r="U741" s="70"/>
      <c r="V741" s="70"/>
      <c r="W741" s="70"/>
      <c r="X741" s="117"/>
      <c r="Y741" s="70"/>
      <c r="Z741" s="117"/>
    </row>
    <row r="742" ht="15.75" customHeight="1">
      <c r="H742" s="117"/>
      <c r="I742" s="117"/>
      <c r="J742" s="117"/>
      <c r="M742" s="70"/>
      <c r="N742" s="70"/>
      <c r="O742" s="70"/>
      <c r="P742" s="117"/>
      <c r="Q742" s="70"/>
      <c r="R742" s="117"/>
      <c r="S742" s="117"/>
      <c r="T742" s="117"/>
      <c r="U742" s="70"/>
      <c r="V742" s="70"/>
      <c r="W742" s="70"/>
      <c r="X742" s="117"/>
      <c r="Y742" s="70"/>
      <c r="Z742" s="117"/>
    </row>
    <row r="743" ht="15.75" customHeight="1">
      <c r="H743" s="117"/>
      <c r="I743" s="117"/>
      <c r="J743" s="117"/>
      <c r="M743" s="70"/>
      <c r="N743" s="70"/>
      <c r="O743" s="70"/>
      <c r="P743" s="117"/>
      <c r="Q743" s="70"/>
      <c r="R743" s="117"/>
      <c r="S743" s="117"/>
      <c r="T743" s="117"/>
      <c r="U743" s="70"/>
      <c r="V743" s="70"/>
      <c r="W743" s="70"/>
      <c r="X743" s="117"/>
      <c r="Y743" s="70"/>
      <c r="Z743" s="117"/>
    </row>
    <row r="744" ht="15.75" customHeight="1">
      <c r="H744" s="117"/>
      <c r="I744" s="117"/>
      <c r="J744" s="117"/>
      <c r="M744" s="70"/>
      <c r="N744" s="70"/>
      <c r="O744" s="70"/>
      <c r="P744" s="117"/>
      <c r="Q744" s="70"/>
      <c r="R744" s="117"/>
      <c r="S744" s="117"/>
      <c r="T744" s="117"/>
      <c r="U744" s="70"/>
      <c r="V744" s="70"/>
      <c r="W744" s="70"/>
      <c r="X744" s="117"/>
      <c r="Y744" s="70"/>
      <c r="Z744" s="117"/>
    </row>
    <row r="745" ht="15.75" customHeight="1">
      <c r="H745" s="117"/>
      <c r="I745" s="117"/>
      <c r="J745" s="117"/>
      <c r="M745" s="70"/>
      <c r="N745" s="70"/>
      <c r="O745" s="70"/>
      <c r="P745" s="117"/>
      <c r="Q745" s="70"/>
      <c r="R745" s="117"/>
      <c r="S745" s="117"/>
      <c r="T745" s="117"/>
      <c r="U745" s="70"/>
      <c r="V745" s="70"/>
      <c r="W745" s="70"/>
      <c r="X745" s="117"/>
      <c r="Y745" s="70"/>
      <c r="Z745" s="117"/>
    </row>
    <row r="746" ht="15.75" customHeight="1">
      <c r="H746" s="117"/>
      <c r="I746" s="117"/>
      <c r="J746" s="117"/>
      <c r="M746" s="70"/>
      <c r="N746" s="70"/>
      <c r="O746" s="70"/>
      <c r="P746" s="117"/>
      <c r="Q746" s="70"/>
      <c r="R746" s="117"/>
      <c r="S746" s="117"/>
      <c r="T746" s="117"/>
      <c r="U746" s="70"/>
      <c r="V746" s="70"/>
      <c r="W746" s="70"/>
      <c r="X746" s="117"/>
      <c r="Y746" s="70"/>
      <c r="Z746" s="117"/>
    </row>
    <row r="747" ht="15.75" customHeight="1">
      <c r="H747" s="117"/>
      <c r="I747" s="117"/>
      <c r="J747" s="117"/>
      <c r="M747" s="70"/>
      <c r="N747" s="70"/>
      <c r="O747" s="70"/>
      <c r="P747" s="117"/>
      <c r="Q747" s="70"/>
      <c r="R747" s="117"/>
      <c r="S747" s="117"/>
      <c r="T747" s="117"/>
      <c r="U747" s="70"/>
      <c r="V747" s="70"/>
      <c r="W747" s="70"/>
      <c r="X747" s="117"/>
      <c r="Y747" s="70"/>
      <c r="Z747" s="117"/>
    </row>
    <row r="748" ht="15.75" customHeight="1">
      <c r="H748" s="117"/>
      <c r="I748" s="117"/>
      <c r="J748" s="117"/>
      <c r="M748" s="70"/>
      <c r="N748" s="70"/>
      <c r="O748" s="70"/>
      <c r="P748" s="117"/>
      <c r="Q748" s="70"/>
      <c r="R748" s="117"/>
      <c r="S748" s="117"/>
      <c r="T748" s="117"/>
      <c r="U748" s="70"/>
      <c r="V748" s="70"/>
      <c r="W748" s="70"/>
      <c r="X748" s="117"/>
      <c r="Y748" s="70"/>
      <c r="Z748" s="117"/>
    </row>
    <row r="749" ht="15.75" customHeight="1">
      <c r="H749" s="117"/>
      <c r="I749" s="117"/>
      <c r="J749" s="117"/>
      <c r="M749" s="70"/>
      <c r="N749" s="70"/>
      <c r="O749" s="70"/>
      <c r="P749" s="117"/>
      <c r="Q749" s="70"/>
      <c r="R749" s="117"/>
      <c r="S749" s="117"/>
      <c r="T749" s="117"/>
      <c r="U749" s="70"/>
      <c r="V749" s="70"/>
      <c r="W749" s="70"/>
      <c r="X749" s="117"/>
      <c r="Y749" s="70"/>
      <c r="Z749" s="117"/>
    </row>
    <row r="750" ht="15.75" customHeight="1">
      <c r="H750" s="117"/>
      <c r="I750" s="117"/>
      <c r="J750" s="117"/>
      <c r="M750" s="70"/>
      <c r="N750" s="70"/>
      <c r="O750" s="70"/>
      <c r="P750" s="117"/>
      <c r="Q750" s="70"/>
      <c r="R750" s="117"/>
      <c r="S750" s="117"/>
      <c r="T750" s="117"/>
      <c r="U750" s="70"/>
      <c r="V750" s="70"/>
      <c r="W750" s="70"/>
      <c r="X750" s="117"/>
      <c r="Y750" s="70"/>
      <c r="Z750" s="117"/>
    </row>
    <row r="751" ht="15.75" customHeight="1">
      <c r="H751" s="117"/>
      <c r="I751" s="117"/>
      <c r="J751" s="117"/>
      <c r="M751" s="70"/>
      <c r="N751" s="70"/>
      <c r="O751" s="70"/>
      <c r="P751" s="117"/>
      <c r="Q751" s="70"/>
      <c r="R751" s="117"/>
      <c r="S751" s="117"/>
      <c r="T751" s="117"/>
      <c r="U751" s="70"/>
      <c r="V751" s="70"/>
      <c r="W751" s="70"/>
      <c r="X751" s="117"/>
      <c r="Y751" s="70"/>
      <c r="Z751" s="117"/>
    </row>
    <row r="752" ht="15.75" customHeight="1">
      <c r="H752" s="117"/>
      <c r="I752" s="117"/>
      <c r="J752" s="117"/>
      <c r="M752" s="70"/>
      <c r="N752" s="70"/>
      <c r="O752" s="70"/>
      <c r="P752" s="117"/>
      <c r="Q752" s="70"/>
      <c r="R752" s="117"/>
      <c r="S752" s="117"/>
      <c r="T752" s="117"/>
      <c r="U752" s="70"/>
      <c r="V752" s="70"/>
      <c r="W752" s="70"/>
      <c r="X752" s="117"/>
      <c r="Y752" s="70"/>
      <c r="Z752" s="117"/>
    </row>
    <row r="753" ht="15.75" customHeight="1">
      <c r="H753" s="117"/>
      <c r="I753" s="117"/>
      <c r="J753" s="117"/>
      <c r="M753" s="70"/>
      <c r="N753" s="70"/>
      <c r="O753" s="70"/>
      <c r="P753" s="117"/>
      <c r="Q753" s="70"/>
      <c r="R753" s="117"/>
      <c r="S753" s="117"/>
      <c r="T753" s="117"/>
      <c r="U753" s="70"/>
      <c r="V753" s="70"/>
      <c r="W753" s="70"/>
      <c r="X753" s="117"/>
      <c r="Y753" s="70"/>
      <c r="Z753" s="117"/>
    </row>
    <row r="754" ht="15.75" customHeight="1">
      <c r="H754" s="117"/>
      <c r="I754" s="117"/>
      <c r="J754" s="117"/>
      <c r="M754" s="70"/>
      <c r="N754" s="70"/>
      <c r="O754" s="70"/>
      <c r="P754" s="117"/>
      <c r="Q754" s="70"/>
      <c r="R754" s="117"/>
      <c r="S754" s="117"/>
      <c r="T754" s="117"/>
      <c r="U754" s="70"/>
      <c r="V754" s="70"/>
      <c r="W754" s="70"/>
      <c r="X754" s="117"/>
      <c r="Y754" s="70"/>
      <c r="Z754" s="117"/>
    </row>
    <row r="755" ht="15.75" customHeight="1">
      <c r="H755" s="117"/>
      <c r="I755" s="117"/>
      <c r="J755" s="117"/>
      <c r="M755" s="70"/>
      <c r="N755" s="70"/>
      <c r="O755" s="70"/>
      <c r="P755" s="117"/>
      <c r="Q755" s="70"/>
      <c r="R755" s="117"/>
      <c r="S755" s="117"/>
      <c r="T755" s="117"/>
      <c r="U755" s="70"/>
      <c r="V755" s="70"/>
      <c r="W755" s="70"/>
      <c r="X755" s="117"/>
      <c r="Y755" s="70"/>
      <c r="Z755" s="117"/>
    </row>
    <row r="756" ht="15.75" customHeight="1">
      <c r="H756" s="117"/>
      <c r="I756" s="117"/>
      <c r="J756" s="117"/>
      <c r="M756" s="70"/>
      <c r="N756" s="70"/>
      <c r="O756" s="70"/>
      <c r="P756" s="117"/>
      <c r="Q756" s="70"/>
      <c r="R756" s="117"/>
      <c r="S756" s="117"/>
      <c r="T756" s="117"/>
      <c r="U756" s="70"/>
      <c r="V756" s="70"/>
      <c r="W756" s="70"/>
      <c r="X756" s="117"/>
      <c r="Y756" s="70"/>
      <c r="Z756" s="117"/>
    </row>
    <row r="757" ht="15.75" customHeight="1">
      <c r="H757" s="117"/>
      <c r="I757" s="117"/>
      <c r="J757" s="117"/>
      <c r="M757" s="70"/>
      <c r="N757" s="70"/>
      <c r="O757" s="70"/>
      <c r="P757" s="117"/>
      <c r="Q757" s="70"/>
      <c r="R757" s="117"/>
      <c r="S757" s="117"/>
      <c r="T757" s="117"/>
      <c r="U757" s="70"/>
      <c r="V757" s="70"/>
      <c r="W757" s="70"/>
      <c r="X757" s="117"/>
      <c r="Y757" s="70"/>
      <c r="Z757" s="117"/>
    </row>
    <row r="758" ht="15.75" customHeight="1">
      <c r="H758" s="117"/>
      <c r="I758" s="117"/>
      <c r="J758" s="117"/>
      <c r="M758" s="70"/>
      <c r="N758" s="70"/>
      <c r="O758" s="70"/>
      <c r="P758" s="117"/>
      <c r="Q758" s="70"/>
      <c r="R758" s="117"/>
      <c r="S758" s="117"/>
      <c r="T758" s="117"/>
      <c r="U758" s="70"/>
      <c r="V758" s="70"/>
      <c r="W758" s="70"/>
      <c r="X758" s="117"/>
      <c r="Y758" s="70"/>
      <c r="Z758" s="117"/>
    </row>
    <row r="759" ht="15.75" customHeight="1">
      <c r="H759" s="117"/>
      <c r="I759" s="117"/>
      <c r="J759" s="117"/>
      <c r="M759" s="70"/>
      <c r="N759" s="70"/>
      <c r="O759" s="70"/>
      <c r="P759" s="117"/>
      <c r="Q759" s="70"/>
      <c r="R759" s="117"/>
      <c r="S759" s="117"/>
      <c r="T759" s="117"/>
      <c r="U759" s="70"/>
      <c r="V759" s="70"/>
      <c r="W759" s="70"/>
      <c r="X759" s="117"/>
      <c r="Y759" s="70"/>
      <c r="Z759" s="117"/>
    </row>
    <row r="760" ht="15.75" customHeight="1">
      <c r="H760" s="117"/>
      <c r="I760" s="117"/>
      <c r="J760" s="117"/>
      <c r="M760" s="70"/>
      <c r="N760" s="70"/>
      <c r="O760" s="70"/>
      <c r="P760" s="117"/>
      <c r="Q760" s="70"/>
      <c r="R760" s="117"/>
      <c r="S760" s="117"/>
      <c r="T760" s="117"/>
      <c r="U760" s="70"/>
      <c r="V760" s="70"/>
      <c r="W760" s="70"/>
      <c r="X760" s="117"/>
      <c r="Y760" s="70"/>
      <c r="Z760" s="117"/>
    </row>
    <row r="761" ht="15.75" customHeight="1">
      <c r="H761" s="117"/>
      <c r="I761" s="117"/>
      <c r="J761" s="117"/>
      <c r="M761" s="70"/>
      <c r="N761" s="70"/>
      <c r="O761" s="70"/>
      <c r="P761" s="117"/>
      <c r="Q761" s="70"/>
      <c r="R761" s="117"/>
      <c r="S761" s="117"/>
      <c r="T761" s="117"/>
      <c r="U761" s="70"/>
      <c r="V761" s="70"/>
      <c r="W761" s="70"/>
      <c r="X761" s="117"/>
      <c r="Y761" s="70"/>
      <c r="Z761" s="117"/>
    </row>
    <row r="762" ht="15.75" customHeight="1">
      <c r="H762" s="117"/>
      <c r="I762" s="117"/>
      <c r="J762" s="117"/>
      <c r="M762" s="70"/>
      <c r="N762" s="70"/>
      <c r="O762" s="70"/>
      <c r="P762" s="117"/>
      <c r="Q762" s="70"/>
      <c r="R762" s="117"/>
      <c r="S762" s="117"/>
      <c r="T762" s="117"/>
      <c r="U762" s="70"/>
      <c r="V762" s="70"/>
      <c r="W762" s="70"/>
      <c r="X762" s="117"/>
      <c r="Y762" s="70"/>
      <c r="Z762" s="117"/>
    </row>
    <row r="763" ht="15.75" customHeight="1">
      <c r="H763" s="117"/>
      <c r="I763" s="117"/>
      <c r="J763" s="117"/>
      <c r="M763" s="70"/>
      <c r="N763" s="70"/>
      <c r="O763" s="70"/>
      <c r="P763" s="117"/>
      <c r="Q763" s="70"/>
      <c r="R763" s="117"/>
      <c r="S763" s="117"/>
      <c r="T763" s="117"/>
      <c r="U763" s="70"/>
      <c r="V763" s="70"/>
      <c r="W763" s="70"/>
      <c r="X763" s="117"/>
      <c r="Y763" s="70"/>
      <c r="Z763" s="117"/>
    </row>
    <row r="764" ht="15.75" customHeight="1">
      <c r="H764" s="117"/>
      <c r="I764" s="117"/>
      <c r="J764" s="117"/>
      <c r="M764" s="70"/>
      <c r="N764" s="70"/>
      <c r="O764" s="70"/>
      <c r="P764" s="117"/>
      <c r="Q764" s="70"/>
      <c r="R764" s="117"/>
      <c r="S764" s="117"/>
      <c r="T764" s="117"/>
      <c r="U764" s="70"/>
      <c r="V764" s="70"/>
      <c r="W764" s="70"/>
      <c r="X764" s="117"/>
      <c r="Y764" s="70"/>
      <c r="Z764" s="117"/>
    </row>
    <row r="765" ht="15.75" customHeight="1">
      <c r="H765" s="117"/>
      <c r="I765" s="117"/>
      <c r="J765" s="117"/>
      <c r="M765" s="70"/>
      <c r="N765" s="70"/>
      <c r="O765" s="70"/>
      <c r="P765" s="117"/>
      <c r="Q765" s="70"/>
      <c r="R765" s="117"/>
      <c r="S765" s="117"/>
      <c r="T765" s="117"/>
      <c r="U765" s="70"/>
      <c r="V765" s="70"/>
      <c r="W765" s="70"/>
      <c r="X765" s="117"/>
      <c r="Y765" s="70"/>
      <c r="Z765" s="117"/>
    </row>
    <row r="766" ht="15.75" customHeight="1">
      <c r="H766" s="117"/>
      <c r="I766" s="117"/>
      <c r="J766" s="117"/>
      <c r="M766" s="70"/>
      <c r="N766" s="70"/>
      <c r="O766" s="70"/>
      <c r="P766" s="117"/>
      <c r="Q766" s="70"/>
      <c r="R766" s="117"/>
      <c r="S766" s="117"/>
      <c r="T766" s="117"/>
      <c r="U766" s="70"/>
      <c r="V766" s="70"/>
      <c r="W766" s="70"/>
      <c r="X766" s="117"/>
      <c r="Y766" s="70"/>
      <c r="Z766" s="117"/>
    </row>
    <row r="767" ht="15.75" customHeight="1">
      <c r="H767" s="117"/>
      <c r="I767" s="117"/>
      <c r="J767" s="117"/>
      <c r="M767" s="70"/>
      <c r="N767" s="70"/>
      <c r="O767" s="70"/>
      <c r="P767" s="117"/>
      <c r="Q767" s="70"/>
      <c r="R767" s="117"/>
      <c r="S767" s="117"/>
      <c r="T767" s="117"/>
      <c r="U767" s="70"/>
      <c r="V767" s="70"/>
      <c r="W767" s="70"/>
      <c r="X767" s="117"/>
      <c r="Y767" s="70"/>
      <c r="Z767" s="117"/>
    </row>
    <row r="768" ht="15.75" customHeight="1">
      <c r="H768" s="117"/>
      <c r="I768" s="117"/>
      <c r="J768" s="117"/>
      <c r="M768" s="70"/>
      <c r="N768" s="70"/>
      <c r="O768" s="70"/>
      <c r="P768" s="117"/>
      <c r="Q768" s="70"/>
      <c r="R768" s="117"/>
      <c r="S768" s="117"/>
      <c r="T768" s="117"/>
      <c r="U768" s="70"/>
      <c r="V768" s="70"/>
      <c r="W768" s="70"/>
      <c r="X768" s="117"/>
      <c r="Y768" s="70"/>
      <c r="Z768" s="117"/>
    </row>
    <row r="769" ht="15.75" customHeight="1">
      <c r="H769" s="117"/>
      <c r="I769" s="117"/>
      <c r="J769" s="117"/>
      <c r="M769" s="70"/>
      <c r="N769" s="70"/>
      <c r="O769" s="70"/>
      <c r="P769" s="117"/>
      <c r="Q769" s="70"/>
      <c r="R769" s="117"/>
      <c r="S769" s="117"/>
      <c r="T769" s="117"/>
      <c r="U769" s="70"/>
      <c r="V769" s="70"/>
      <c r="W769" s="70"/>
      <c r="X769" s="117"/>
      <c r="Y769" s="70"/>
      <c r="Z769" s="117"/>
    </row>
    <row r="770" ht="15.75" customHeight="1">
      <c r="H770" s="117"/>
      <c r="I770" s="117"/>
      <c r="J770" s="117"/>
      <c r="M770" s="70"/>
      <c r="N770" s="70"/>
      <c r="O770" s="70"/>
      <c r="P770" s="117"/>
      <c r="Q770" s="70"/>
      <c r="R770" s="117"/>
      <c r="S770" s="117"/>
      <c r="T770" s="117"/>
      <c r="U770" s="70"/>
      <c r="V770" s="70"/>
      <c r="W770" s="70"/>
      <c r="X770" s="117"/>
      <c r="Y770" s="70"/>
      <c r="Z770" s="117"/>
    </row>
    <row r="771" ht="15.75" customHeight="1">
      <c r="H771" s="117"/>
      <c r="I771" s="117"/>
      <c r="J771" s="117"/>
      <c r="M771" s="70"/>
      <c r="N771" s="70"/>
      <c r="O771" s="70"/>
      <c r="P771" s="117"/>
      <c r="Q771" s="70"/>
      <c r="R771" s="117"/>
      <c r="S771" s="117"/>
      <c r="T771" s="117"/>
      <c r="U771" s="70"/>
      <c r="V771" s="70"/>
      <c r="W771" s="70"/>
      <c r="X771" s="117"/>
      <c r="Y771" s="70"/>
      <c r="Z771" s="117"/>
    </row>
    <row r="772" ht="15.75" customHeight="1">
      <c r="H772" s="117"/>
      <c r="I772" s="117"/>
      <c r="J772" s="117"/>
      <c r="M772" s="70"/>
      <c r="N772" s="70"/>
      <c r="O772" s="70"/>
      <c r="P772" s="117"/>
      <c r="Q772" s="70"/>
      <c r="R772" s="117"/>
      <c r="S772" s="117"/>
      <c r="T772" s="117"/>
      <c r="U772" s="70"/>
      <c r="V772" s="70"/>
      <c r="W772" s="70"/>
      <c r="X772" s="117"/>
      <c r="Y772" s="70"/>
      <c r="Z772" s="117"/>
    </row>
    <row r="773" ht="15.75" customHeight="1">
      <c r="H773" s="117"/>
      <c r="I773" s="117"/>
      <c r="J773" s="117"/>
      <c r="M773" s="70"/>
      <c r="N773" s="70"/>
      <c r="O773" s="70"/>
      <c r="P773" s="117"/>
      <c r="Q773" s="70"/>
      <c r="R773" s="117"/>
      <c r="S773" s="117"/>
      <c r="T773" s="117"/>
      <c r="U773" s="70"/>
      <c r="V773" s="70"/>
      <c r="W773" s="70"/>
      <c r="X773" s="117"/>
      <c r="Y773" s="70"/>
      <c r="Z773" s="117"/>
    </row>
    <row r="774" ht="15.75" customHeight="1">
      <c r="H774" s="117"/>
      <c r="I774" s="117"/>
      <c r="J774" s="117"/>
      <c r="M774" s="70"/>
      <c r="N774" s="70"/>
      <c r="O774" s="70"/>
      <c r="P774" s="117"/>
      <c r="Q774" s="70"/>
      <c r="R774" s="117"/>
      <c r="S774" s="117"/>
      <c r="T774" s="117"/>
      <c r="U774" s="70"/>
      <c r="V774" s="70"/>
      <c r="W774" s="70"/>
      <c r="X774" s="117"/>
      <c r="Y774" s="70"/>
      <c r="Z774" s="117"/>
    </row>
    <row r="775" ht="15.75" customHeight="1">
      <c r="H775" s="117"/>
      <c r="I775" s="117"/>
      <c r="J775" s="117"/>
      <c r="M775" s="70"/>
      <c r="N775" s="70"/>
      <c r="O775" s="70"/>
      <c r="P775" s="117"/>
      <c r="Q775" s="70"/>
      <c r="R775" s="117"/>
      <c r="S775" s="117"/>
      <c r="T775" s="117"/>
      <c r="U775" s="70"/>
      <c r="V775" s="70"/>
      <c r="W775" s="70"/>
      <c r="X775" s="117"/>
      <c r="Y775" s="70"/>
      <c r="Z775" s="117"/>
    </row>
    <row r="776" ht="15.75" customHeight="1">
      <c r="H776" s="117"/>
      <c r="I776" s="117"/>
      <c r="J776" s="117"/>
      <c r="M776" s="70"/>
      <c r="N776" s="70"/>
      <c r="O776" s="70"/>
      <c r="P776" s="117"/>
      <c r="Q776" s="70"/>
      <c r="R776" s="117"/>
      <c r="S776" s="117"/>
      <c r="T776" s="117"/>
      <c r="U776" s="70"/>
      <c r="V776" s="70"/>
      <c r="W776" s="70"/>
      <c r="X776" s="117"/>
      <c r="Y776" s="70"/>
      <c r="Z776" s="117"/>
    </row>
    <row r="777" ht="15.75" customHeight="1">
      <c r="H777" s="117"/>
      <c r="I777" s="117"/>
      <c r="J777" s="117"/>
      <c r="M777" s="70"/>
      <c r="N777" s="70"/>
      <c r="O777" s="70"/>
      <c r="P777" s="117"/>
      <c r="Q777" s="70"/>
      <c r="R777" s="117"/>
      <c r="S777" s="117"/>
      <c r="T777" s="117"/>
      <c r="U777" s="70"/>
      <c r="V777" s="70"/>
      <c r="W777" s="70"/>
      <c r="X777" s="117"/>
      <c r="Y777" s="70"/>
      <c r="Z777" s="117"/>
    </row>
    <row r="778" ht="15.75" customHeight="1">
      <c r="H778" s="117"/>
      <c r="I778" s="117"/>
      <c r="J778" s="117"/>
      <c r="M778" s="70"/>
      <c r="N778" s="70"/>
      <c r="O778" s="70"/>
      <c r="P778" s="117"/>
      <c r="Q778" s="70"/>
      <c r="R778" s="117"/>
      <c r="S778" s="117"/>
      <c r="T778" s="117"/>
      <c r="U778" s="70"/>
      <c r="V778" s="70"/>
      <c r="W778" s="70"/>
      <c r="X778" s="117"/>
      <c r="Y778" s="70"/>
      <c r="Z778" s="117"/>
    </row>
    <row r="779" ht="15.75" customHeight="1">
      <c r="H779" s="117"/>
      <c r="I779" s="117"/>
      <c r="J779" s="117"/>
      <c r="M779" s="70"/>
      <c r="N779" s="70"/>
      <c r="O779" s="70"/>
      <c r="P779" s="117"/>
      <c r="Q779" s="70"/>
      <c r="R779" s="117"/>
      <c r="S779" s="117"/>
      <c r="T779" s="117"/>
      <c r="U779" s="70"/>
      <c r="V779" s="70"/>
      <c r="W779" s="70"/>
      <c r="X779" s="117"/>
      <c r="Y779" s="70"/>
      <c r="Z779" s="117"/>
    </row>
    <row r="780" ht="15.75" customHeight="1">
      <c r="H780" s="117"/>
      <c r="I780" s="117"/>
      <c r="J780" s="117"/>
      <c r="M780" s="70"/>
      <c r="N780" s="70"/>
      <c r="O780" s="70"/>
      <c r="P780" s="117"/>
      <c r="Q780" s="70"/>
      <c r="R780" s="117"/>
      <c r="S780" s="117"/>
      <c r="T780" s="117"/>
      <c r="U780" s="70"/>
      <c r="V780" s="70"/>
      <c r="W780" s="70"/>
      <c r="X780" s="117"/>
      <c r="Y780" s="70"/>
      <c r="Z780" s="117"/>
    </row>
    <row r="781" ht="15.75" customHeight="1">
      <c r="H781" s="117"/>
      <c r="I781" s="117"/>
      <c r="J781" s="117"/>
      <c r="M781" s="70"/>
      <c r="N781" s="70"/>
      <c r="O781" s="70"/>
      <c r="P781" s="117"/>
      <c r="Q781" s="70"/>
      <c r="R781" s="117"/>
      <c r="S781" s="117"/>
      <c r="T781" s="117"/>
      <c r="U781" s="70"/>
      <c r="V781" s="70"/>
      <c r="W781" s="70"/>
      <c r="X781" s="117"/>
      <c r="Y781" s="70"/>
      <c r="Z781" s="117"/>
    </row>
    <row r="782" ht="15.75" customHeight="1">
      <c r="H782" s="117"/>
      <c r="I782" s="117"/>
      <c r="J782" s="117"/>
      <c r="M782" s="70"/>
      <c r="N782" s="70"/>
      <c r="O782" s="70"/>
      <c r="P782" s="117"/>
      <c r="Q782" s="70"/>
      <c r="R782" s="117"/>
      <c r="S782" s="117"/>
      <c r="T782" s="117"/>
      <c r="U782" s="70"/>
      <c r="V782" s="70"/>
      <c r="W782" s="70"/>
      <c r="X782" s="117"/>
      <c r="Y782" s="70"/>
      <c r="Z782" s="117"/>
    </row>
    <row r="783" ht="15.75" customHeight="1">
      <c r="H783" s="117"/>
      <c r="I783" s="117"/>
      <c r="J783" s="117"/>
      <c r="M783" s="70"/>
      <c r="N783" s="70"/>
      <c r="O783" s="70"/>
      <c r="P783" s="117"/>
      <c r="Q783" s="70"/>
      <c r="R783" s="117"/>
      <c r="S783" s="117"/>
      <c r="T783" s="117"/>
      <c r="U783" s="70"/>
      <c r="V783" s="70"/>
      <c r="W783" s="70"/>
      <c r="X783" s="117"/>
      <c r="Y783" s="70"/>
      <c r="Z783" s="117"/>
    </row>
    <row r="784" ht="15.75" customHeight="1">
      <c r="H784" s="117"/>
      <c r="I784" s="117"/>
      <c r="J784" s="117"/>
      <c r="M784" s="70"/>
      <c r="N784" s="70"/>
      <c r="O784" s="70"/>
      <c r="P784" s="117"/>
      <c r="Q784" s="70"/>
      <c r="R784" s="117"/>
      <c r="S784" s="117"/>
      <c r="T784" s="117"/>
      <c r="U784" s="70"/>
      <c r="V784" s="70"/>
      <c r="W784" s="70"/>
      <c r="X784" s="117"/>
      <c r="Y784" s="70"/>
      <c r="Z784" s="117"/>
    </row>
    <row r="785" ht="15.75" customHeight="1">
      <c r="H785" s="117"/>
      <c r="I785" s="117"/>
      <c r="J785" s="117"/>
      <c r="M785" s="70"/>
      <c r="N785" s="70"/>
      <c r="O785" s="70"/>
      <c r="P785" s="117"/>
      <c r="Q785" s="70"/>
      <c r="R785" s="117"/>
      <c r="S785" s="117"/>
      <c r="T785" s="117"/>
      <c r="U785" s="70"/>
      <c r="V785" s="70"/>
      <c r="W785" s="70"/>
      <c r="X785" s="117"/>
      <c r="Y785" s="70"/>
      <c r="Z785" s="117"/>
    </row>
    <row r="786" ht="15.75" customHeight="1">
      <c r="H786" s="117"/>
      <c r="I786" s="117"/>
      <c r="J786" s="117"/>
      <c r="M786" s="70"/>
      <c r="N786" s="70"/>
      <c r="O786" s="70"/>
      <c r="P786" s="117"/>
      <c r="Q786" s="70"/>
      <c r="R786" s="117"/>
      <c r="S786" s="117"/>
      <c r="T786" s="117"/>
      <c r="U786" s="70"/>
      <c r="V786" s="70"/>
      <c r="W786" s="70"/>
      <c r="X786" s="117"/>
      <c r="Y786" s="70"/>
      <c r="Z786" s="117"/>
    </row>
    <row r="787" ht="15.75" customHeight="1">
      <c r="H787" s="117"/>
      <c r="I787" s="117"/>
      <c r="J787" s="117"/>
      <c r="M787" s="70"/>
      <c r="N787" s="70"/>
      <c r="O787" s="70"/>
      <c r="P787" s="117"/>
      <c r="Q787" s="70"/>
      <c r="R787" s="117"/>
      <c r="S787" s="117"/>
      <c r="T787" s="117"/>
      <c r="U787" s="70"/>
      <c r="V787" s="70"/>
      <c r="W787" s="70"/>
      <c r="X787" s="117"/>
      <c r="Y787" s="70"/>
      <c r="Z787" s="117"/>
    </row>
    <row r="788" ht="15.75" customHeight="1">
      <c r="H788" s="117"/>
      <c r="I788" s="117"/>
      <c r="J788" s="117"/>
      <c r="M788" s="70"/>
      <c r="N788" s="70"/>
      <c r="O788" s="70"/>
      <c r="P788" s="117"/>
      <c r="Q788" s="70"/>
      <c r="R788" s="117"/>
      <c r="S788" s="117"/>
      <c r="T788" s="117"/>
      <c r="U788" s="70"/>
      <c r="V788" s="70"/>
      <c r="W788" s="70"/>
      <c r="X788" s="117"/>
      <c r="Y788" s="70"/>
      <c r="Z788" s="117"/>
    </row>
    <row r="789" ht="15.75" customHeight="1">
      <c r="H789" s="117"/>
      <c r="I789" s="117"/>
      <c r="J789" s="117"/>
      <c r="M789" s="70"/>
      <c r="N789" s="70"/>
      <c r="O789" s="70"/>
      <c r="P789" s="117"/>
      <c r="Q789" s="70"/>
      <c r="R789" s="117"/>
      <c r="S789" s="117"/>
      <c r="T789" s="117"/>
      <c r="U789" s="70"/>
      <c r="V789" s="70"/>
      <c r="W789" s="70"/>
      <c r="X789" s="117"/>
      <c r="Y789" s="70"/>
      <c r="Z789" s="117"/>
    </row>
    <row r="790" ht="15.75" customHeight="1">
      <c r="H790" s="117"/>
      <c r="I790" s="117"/>
      <c r="J790" s="117"/>
      <c r="M790" s="70"/>
      <c r="N790" s="70"/>
      <c r="O790" s="70"/>
      <c r="P790" s="117"/>
      <c r="Q790" s="70"/>
      <c r="R790" s="117"/>
      <c r="S790" s="117"/>
      <c r="T790" s="117"/>
      <c r="U790" s="70"/>
      <c r="V790" s="70"/>
      <c r="W790" s="70"/>
      <c r="X790" s="117"/>
      <c r="Y790" s="70"/>
      <c r="Z790" s="117"/>
    </row>
    <row r="791" ht="15.75" customHeight="1">
      <c r="H791" s="117"/>
      <c r="I791" s="117"/>
      <c r="J791" s="117"/>
      <c r="M791" s="70"/>
      <c r="N791" s="70"/>
      <c r="O791" s="70"/>
      <c r="P791" s="117"/>
      <c r="Q791" s="70"/>
      <c r="R791" s="117"/>
      <c r="S791" s="117"/>
      <c r="T791" s="117"/>
      <c r="U791" s="70"/>
      <c r="V791" s="70"/>
      <c r="W791" s="70"/>
      <c r="X791" s="117"/>
      <c r="Y791" s="70"/>
      <c r="Z791" s="117"/>
    </row>
    <row r="792" ht="15.75" customHeight="1">
      <c r="H792" s="117"/>
      <c r="I792" s="117"/>
      <c r="J792" s="117"/>
      <c r="M792" s="70"/>
      <c r="N792" s="70"/>
      <c r="O792" s="70"/>
      <c r="P792" s="117"/>
      <c r="Q792" s="70"/>
      <c r="R792" s="117"/>
      <c r="S792" s="117"/>
      <c r="T792" s="117"/>
      <c r="U792" s="70"/>
      <c r="V792" s="70"/>
      <c r="W792" s="70"/>
      <c r="X792" s="117"/>
      <c r="Y792" s="70"/>
      <c r="Z792" s="117"/>
    </row>
    <row r="793" ht="15.75" customHeight="1">
      <c r="H793" s="117"/>
      <c r="I793" s="117"/>
      <c r="J793" s="117"/>
      <c r="M793" s="70"/>
      <c r="N793" s="70"/>
      <c r="O793" s="70"/>
      <c r="P793" s="117"/>
      <c r="Q793" s="70"/>
      <c r="R793" s="117"/>
      <c r="S793" s="117"/>
      <c r="T793" s="117"/>
      <c r="U793" s="70"/>
      <c r="V793" s="70"/>
      <c r="W793" s="70"/>
      <c r="X793" s="117"/>
      <c r="Y793" s="70"/>
      <c r="Z793" s="117"/>
    </row>
    <row r="794" ht="15.75" customHeight="1">
      <c r="H794" s="117"/>
      <c r="I794" s="117"/>
      <c r="J794" s="117"/>
      <c r="M794" s="70"/>
      <c r="N794" s="70"/>
      <c r="O794" s="70"/>
      <c r="P794" s="117"/>
      <c r="Q794" s="70"/>
      <c r="R794" s="117"/>
      <c r="S794" s="117"/>
      <c r="T794" s="117"/>
      <c r="U794" s="70"/>
      <c r="V794" s="70"/>
      <c r="W794" s="70"/>
      <c r="X794" s="117"/>
      <c r="Y794" s="70"/>
      <c r="Z794" s="117"/>
    </row>
    <row r="795" ht="15.75" customHeight="1">
      <c r="H795" s="117"/>
      <c r="I795" s="117"/>
      <c r="J795" s="117"/>
      <c r="M795" s="70"/>
      <c r="N795" s="70"/>
      <c r="O795" s="70"/>
      <c r="P795" s="117"/>
      <c r="Q795" s="70"/>
      <c r="R795" s="117"/>
      <c r="S795" s="117"/>
      <c r="T795" s="117"/>
      <c r="U795" s="70"/>
      <c r="V795" s="70"/>
      <c r="W795" s="70"/>
      <c r="X795" s="117"/>
      <c r="Y795" s="70"/>
      <c r="Z795" s="117"/>
    </row>
    <row r="796" ht="15.75" customHeight="1">
      <c r="H796" s="117"/>
      <c r="I796" s="117"/>
      <c r="J796" s="117"/>
      <c r="M796" s="70"/>
      <c r="N796" s="70"/>
      <c r="O796" s="70"/>
      <c r="P796" s="117"/>
      <c r="Q796" s="70"/>
      <c r="R796" s="117"/>
      <c r="S796" s="117"/>
      <c r="T796" s="117"/>
      <c r="U796" s="70"/>
      <c r="V796" s="70"/>
      <c r="W796" s="70"/>
      <c r="X796" s="117"/>
      <c r="Y796" s="70"/>
      <c r="Z796" s="117"/>
    </row>
    <row r="797" ht="15.75" customHeight="1">
      <c r="H797" s="117"/>
      <c r="I797" s="117"/>
      <c r="J797" s="117"/>
      <c r="M797" s="70"/>
      <c r="N797" s="70"/>
      <c r="O797" s="70"/>
      <c r="P797" s="117"/>
      <c r="Q797" s="70"/>
      <c r="R797" s="117"/>
      <c r="S797" s="117"/>
      <c r="T797" s="117"/>
      <c r="U797" s="70"/>
      <c r="V797" s="70"/>
      <c r="W797" s="70"/>
      <c r="X797" s="117"/>
      <c r="Y797" s="70"/>
      <c r="Z797" s="117"/>
    </row>
    <row r="798" ht="15.75" customHeight="1">
      <c r="H798" s="117"/>
      <c r="I798" s="117"/>
      <c r="J798" s="117"/>
      <c r="M798" s="70"/>
      <c r="N798" s="70"/>
      <c r="O798" s="70"/>
      <c r="P798" s="117"/>
      <c r="Q798" s="70"/>
      <c r="R798" s="117"/>
      <c r="S798" s="117"/>
      <c r="T798" s="117"/>
      <c r="U798" s="70"/>
      <c r="V798" s="70"/>
      <c r="W798" s="70"/>
      <c r="X798" s="117"/>
      <c r="Y798" s="70"/>
      <c r="Z798" s="117"/>
    </row>
    <row r="799" ht="15.75" customHeight="1">
      <c r="H799" s="117"/>
      <c r="I799" s="117"/>
      <c r="J799" s="117"/>
      <c r="M799" s="70"/>
      <c r="N799" s="70"/>
      <c r="O799" s="70"/>
      <c r="P799" s="117"/>
      <c r="Q799" s="70"/>
      <c r="R799" s="117"/>
      <c r="S799" s="117"/>
      <c r="T799" s="117"/>
      <c r="U799" s="70"/>
      <c r="V799" s="70"/>
      <c r="W799" s="70"/>
      <c r="X799" s="117"/>
      <c r="Y799" s="70"/>
      <c r="Z799" s="117"/>
    </row>
    <row r="800" ht="15.75" customHeight="1">
      <c r="H800" s="117"/>
      <c r="I800" s="117"/>
      <c r="J800" s="117"/>
      <c r="M800" s="70"/>
      <c r="N800" s="70"/>
      <c r="O800" s="70"/>
      <c r="P800" s="117"/>
      <c r="Q800" s="70"/>
      <c r="R800" s="117"/>
      <c r="S800" s="117"/>
      <c r="T800" s="117"/>
      <c r="U800" s="70"/>
      <c r="V800" s="70"/>
      <c r="W800" s="70"/>
      <c r="X800" s="117"/>
      <c r="Y800" s="70"/>
      <c r="Z800" s="117"/>
    </row>
    <row r="801" ht="15.75" customHeight="1">
      <c r="H801" s="117"/>
      <c r="I801" s="117"/>
      <c r="J801" s="117"/>
      <c r="M801" s="70"/>
      <c r="N801" s="70"/>
      <c r="O801" s="70"/>
      <c r="P801" s="117"/>
      <c r="Q801" s="70"/>
      <c r="R801" s="117"/>
      <c r="S801" s="117"/>
      <c r="T801" s="117"/>
      <c r="U801" s="70"/>
      <c r="V801" s="70"/>
      <c r="W801" s="70"/>
      <c r="X801" s="117"/>
      <c r="Y801" s="70"/>
      <c r="Z801" s="117"/>
    </row>
    <row r="802" ht="15.75" customHeight="1">
      <c r="H802" s="117"/>
      <c r="I802" s="117"/>
      <c r="J802" s="117"/>
      <c r="M802" s="70"/>
      <c r="N802" s="70"/>
      <c r="O802" s="70"/>
      <c r="P802" s="117"/>
      <c r="Q802" s="70"/>
      <c r="R802" s="117"/>
      <c r="S802" s="117"/>
      <c r="T802" s="117"/>
      <c r="U802" s="70"/>
      <c r="V802" s="70"/>
      <c r="W802" s="70"/>
      <c r="X802" s="117"/>
      <c r="Y802" s="70"/>
      <c r="Z802" s="117"/>
    </row>
    <row r="803" ht="15.75" customHeight="1">
      <c r="H803" s="117"/>
      <c r="I803" s="117"/>
      <c r="J803" s="117"/>
      <c r="M803" s="70"/>
      <c r="N803" s="70"/>
      <c r="O803" s="70"/>
      <c r="P803" s="117"/>
      <c r="Q803" s="70"/>
      <c r="R803" s="117"/>
      <c r="S803" s="117"/>
      <c r="T803" s="117"/>
      <c r="U803" s="70"/>
      <c r="V803" s="70"/>
      <c r="W803" s="70"/>
      <c r="X803" s="117"/>
      <c r="Y803" s="70"/>
      <c r="Z803" s="117"/>
    </row>
    <row r="804" ht="15.75" customHeight="1">
      <c r="H804" s="117"/>
      <c r="I804" s="117"/>
      <c r="J804" s="117"/>
      <c r="M804" s="70"/>
      <c r="N804" s="70"/>
      <c r="O804" s="70"/>
      <c r="P804" s="117"/>
      <c r="Q804" s="70"/>
      <c r="R804" s="117"/>
      <c r="S804" s="117"/>
      <c r="T804" s="117"/>
      <c r="U804" s="70"/>
      <c r="V804" s="70"/>
      <c r="W804" s="70"/>
      <c r="X804" s="117"/>
      <c r="Y804" s="70"/>
      <c r="Z804" s="117"/>
    </row>
    <row r="805" ht="15.75" customHeight="1">
      <c r="H805" s="117"/>
      <c r="I805" s="117"/>
      <c r="J805" s="117"/>
      <c r="M805" s="70"/>
      <c r="N805" s="70"/>
      <c r="O805" s="70"/>
      <c r="P805" s="117"/>
      <c r="Q805" s="70"/>
      <c r="R805" s="117"/>
      <c r="S805" s="117"/>
      <c r="T805" s="117"/>
      <c r="U805" s="70"/>
      <c r="V805" s="70"/>
      <c r="W805" s="70"/>
      <c r="X805" s="117"/>
      <c r="Y805" s="70"/>
      <c r="Z805" s="117"/>
    </row>
    <row r="806" ht="15.75" customHeight="1">
      <c r="H806" s="117"/>
      <c r="I806" s="117"/>
      <c r="J806" s="117"/>
      <c r="M806" s="70"/>
      <c r="N806" s="70"/>
      <c r="O806" s="70"/>
      <c r="P806" s="117"/>
      <c r="Q806" s="70"/>
      <c r="R806" s="117"/>
      <c r="S806" s="117"/>
      <c r="T806" s="117"/>
      <c r="U806" s="70"/>
      <c r="V806" s="70"/>
      <c r="W806" s="70"/>
      <c r="X806" s="117"/>
      <c r="Y806" s="70"/>
      <c r="Z806" s="117"/>
    </row>
    <row r="807" ht="15.75" customHeight="1">
      <c r="H807" s="117"/>
      <c r="I807" s="117"/>
      <c r="J807" s="117"/>
      <c r="M807" s="70"/>
      <c r="N807" s="70"/>
      <c r="O807" s="70"/>
      <c r="P807" s="117"/>
      <c r="Q807" s="70"/>
      <c r="R807" s="117"/>
      <c r="S807" s="117"/>
      <c r="T807" s="117"/>
      <c r="U807" s="70"/>
      <c r="V807" s="70"/>
      <c r="W807" s="70"/>
      <c r="X807" s="117"/>
      <c r="Y807" s="70"/>
      <c r="Z807" s="117"/>
    </row>
    <row r="808" ht="15.75" customHeight="1">
      <c r="H808" s="117"/>
      <c r="I808" s="117"/>
      <c r="J808" s="117"/>
      <c r="M808" s="70"/>
      <c r="N808" s="70"/>
      <c r="O808" s="70"/>
      <c r="P808" s="117"/>
      <c r="Q808" s="70"/>
      <c r="R808" s="117"/>
      <c r="S808" s="117"/>
      <c r="T808" s="117"/>
      <c r="U808" s="70"/>
      <c r="V808" s="70"/>
      <c r="W808" s="70"/>
      <c r="X808" s="117"/>
      <c r="Y808" s="70"/>
      <c r="Z808" s="117"/>
    </row>
    <row r="809" ht="15.75" customHeight="1">
      <c r="H809" s="117"/>
      <c r="I809" s="117"/>
      <c r="J809" s="117"/>
      <c r="M809" s="70"/>
      <c r="N809" s="70"/>
      <c r="O809" s="70"/>
      <c r="P809" s="117"/>
      <c r="Q809" s="70"/>
      <c r="R809" s="117"/>
      <c r="S809" s="117"/>
      <c r="T809" s="117"/>
      <c r="U809" s="70"/>
      <c r="V809" s="70"/>
      <c r="W809" s="70"/>
      <c r="X809" s="117"/>
      <c r="Y809" s="70"/>
      <c r="Z809" s="117"/>
    </row>
    <row r="810" ht="15.75" customHeight="1">
      <c r="H810" s="117"/>
      <c r="I810" s="117"/>
      <c r="J810" s="117"/>
      <c r="M810" s="70"/>
      <c r="N810" s="70"/>
      <c r="O810" s="70"/>
      <c r="P810" s="117"/>
      <c r="Q810" s="70"/>
      <c r="R810" s="117"/>
      <c r="S810" s="117"/>
      <c r="T810" s="117"/>
      <c r="U810" s="70"/>
      <c r="V810" s="70"/>
      <c r="W810" s="70"/>
      <c r="X810" s="117"/>
      <c r="Y810" s="70"/>
      <c r="Z810" s="117"/>
    </row>
    <row r="811" ht="15.75" customHeight="1">
      <c r="H811" s="117"/>
      <c r="I811" s="117"/>
      <c r="J811" s="117"/>
      <c r="M811" s="70"/>
      <c r="N811" s="70"/>
      <c r="O811" s="70"/>
      <c r="P811" s="117"/>
      <c r="Q811" s="70"/>
      <c r="R811" s="117"/>
      <c r="S811" s="117"/>
      <c r="T811" s="117"/>
      <c r="U811" s="70"/>
      <c r="V811" s="70"/>
      <c r="W811" s="70"/>
      <c r="X811" s="117"/>
      <c r="Y811" s="70"/>
      <c r="Z811" s="117"/>
    </row>
    <row r="812" ht="15.75" customHeight="1">
      <c r="H812" s="117"/>
      <c r="I812" s="117"/>
      <c r="J812" s="117"/>
      <c r="M812" s="70"/>
      <c r="N812" s="70"/>
      <c r="O812" s="70"/>
      <c r="P812" s="117"/>
      <c r="Q812" s="70"/>
      <c r="R812" s="117"/>
      <c r="S812" s="117"/>
      <c r="T812" s="117"/>
      <c r="U812" s="70"/>
      <c r="V812" s="70"/>
      <c r="W812" s="70"/>
      <c r="X812" s="117"/>
      <c r="Y812" s="70"/>
      <c r="Z812" s="117"/>
    </row>
    <row r="813" ht="15.75" customHeight="1">
      <c r="H813" s="117"/>
      <c r="I813" s="117"/>
      <c r="J813" s="117"/>
      <c r="M813" s="70"/>
      <c r="N813" s="70"/>
      <c r="O813" s="70"/>
      <c r="P813" s="117"/>
      <c r="Q813" s="70"/>
      <c r="R813" s="117"/>
      <c r="S813" s="117"/>
      <c r="T813" s="117"/>
      <c r="U813" s="70"/>
      <c r="V813" s="70"/>
      <c r="W813" s="70"/>
      <c r="X813" s="117"/>
      <c r="Y813" s="70"/>
      <c r="Z813" s="117"/>
    </row>
    <row r="814" ht="15.75" customHeight="1">
      <c r="H814" s="117"/>
      <c r="I814" s="117"/>
      <c r="J814" s="117"/>
      <c r="M814" s="70"/>
      <c r="N814" s="70"/>
      <c r="O814" s="70"/>
      <c r="P814" s="117"/>
      <c r="Q814" s="70"/>
      <c r="R814" s="117"/>
      <c r="S814" s="117"/>
      <c r="T814" s="117"/>
      <c r="U814" s="70"/>
      <c r="V814" s="70"/>
      <c r="W814" s="70"/>
      <c r="X814" s="117"/>
      <c r="Y814" s="70"/>
      <c r="Z814" s="117"/>
    </row>
    <row r="815" ht="15.75" customHeight="1">
      <c r="H815" s="117"/>
      <c r="I815" s="117"/>
      <c r="J815" s="117"/>
      <c r="M815" s="70"/>
      <c r="N815" s="70"/>
      <c r="O815" s="70"/>
      <c r="P815" s="117"/>
      <c r="Q815" s="70"/>
      <c r="R815" s="117"/>
      <c r="S815" s="117"/>
      <c r="T815" s="117"/>
      <c r="U815" s="70"/>
      <c r="V815" s="70"/>
      <c r="W815" s="70"/>
      <c r="X815" s="117"/>
      <c r="Y815" s="70"/>
      <c r="Z815" s="117"/>
    </row>
    <row r="816" ht="15.75" customHeight="1">
      <c r="H816" s="117"/>
      <c r="I816" s="117"/>
      <c r="J816" s="117"/>
      <c r="M816" s="70"/>
      <c r="N816" s="70"/>
      <c r="O816" s="70"/>
      <c r="P816" s="117"/>
      <c r="Q816" s="70"/>
      <c r="R816" s="117"/>
      <c r="S816" s="117"/>
      <c r="T816" s="117"/>
      <c r="U816" s="70"/>
      <c r="V816" s="70"/>
      <c r="W816" s="70"/>
      <c r="X816" s="117"/>
      <c r="Y816" s="70"/>
      <c r="Z816" s="117"/>
    </row>
    <row r="817" ht="15.75" customHeight="1">
      <c r="H817" s="117"/>
      <c r="I817" s="117"/>
      <c r="J817" s="117"/>
      <c r="M817" s="70"/>
      <c r="N817" s="70"/>
      <c r="O817" s="70"/>
      <c r="P817" s="117"/>
      <c r="Q817" s="70"/>
      <c r="R817" s="117"/>
      <c r="S817" s="117"/>
      <c r="T817" s="117"/>
      <c r="U817" s="70"/>
      <c r="V817" s="70"/>
      <c r="W817" s="70"/>
      <c r="X817" s="117"/>
      <c r="Y817" s="70"/>
      <c r="Z817" s="117"/>
    </row>
    <row r="818" ht="15.75" customHeight="1">
      <c r="H818" s="117"/>
      <c r="I818" s="117"/>
      <c r="J818" s="117"/>
      <c r="M818" s="70"/>
      <c r="N818" s="70"/>
      <c r="O818" s="70"/>
      <c r="P818" s="117"/>
      <c r="Q818" s="70"/>
      <c r="R818" s="117"/>
      <c r="S818" s="117"/>
      <c r="T818" s="117"/>
      <c r="U818" s="70"/>
      <c r="V818" s="70"/>
      <c r="W818" s="70"/>
      <c r="X818" s="117"/>
      <c r="Y818" s="70"/>
      <c r="Z818" s="117"/>
    </row>
    <row r="819" ht="15.75" customHeight="1">
      <c r="H819" s="117"/>
      <c r="I819" s="117"/>
      <c r="J819" s="117"/>
      <c r="M819" s="70"/>
      <c r="N819" s="70"/>
      <c r="O819" s="70"/>
      <c r="P819" s="117"/>
      <c r="Q819" s="70"/>
      <c r="R819" s="117"/>
      <c r="S819" s="117"/>
      <c r="T819" s="117"/>
      <c r="U819" s="70"/>
      <c r="V819" s="70"/>
      <c r="W819" s="70"/>
      <c r="X819" s="117"/>
      <c r="Y819" s="70"/>
      <c r="Z819" s="117"/>
    </row>
    <row r="820" ht="15.75" customHeight="1">
      <c r="H820" s="117"/>
      <c r="I820" s="117"/>
      <c r="J820" s="117"/>
      <c r="M820" s="70"/>
      <c r="N820" s="70"/>
      <c r="O820" s="70"/>
      <c r="P820" s="117"/>
      <c r="Q820" s="70"/>
      <c r="R820" s="117"/>
      <c r="S820" s="117"/>
      <c r="T820" s="117"/>
      <c r="U820" s="70"/>
      <c r="V820" s="70"/>
      <c r="W820" s="70"/>
      <c r="X820" s="117"/>
      <c r="Y820" s="70"/>
      <c r="Z820" s="117"/>
    </row>
    <row r="821" ht="15.75" customHeight="1">
      <c r="H821" s="117"/>
      <c r="I821" s="117"/>
      <c r="J821" s="117"/>
      <c r="M821" s="70"/>
      <c r="N821" s="70"/>
      <c r="O821" s="70"/>
      <c r="P821" s="117"/>
      <c r="Q821" s="70"/>
      <c r="R821" s="117"/>
      <c r="S821" s="117"/>
      <c r="T821" s="117"/>
      <c r="U821" s="70"/>
      <c r="V821" s="70"/>
      <c r="W821" s="70"/>
      <c r="X821" s="117"/>
      <c r="Y821" s="70"/>
      <c r="Z821" s="117"/>
    </row>
    <row r="822" ht="15.75" customHeight="1">
      <c r="H822" s="117"/>
      <c r="I822" s="117"/>
      <c r="J822" s="117"/>
      <c r="M822" s="70"/>
      <c r="N822" s="70"/>
      <c r="O822" s="70"/>
      <c r="P822" s="117"/>
      <c r="Q822" s="70"/>
      <c r="R822" s="117"/>
      <c r="S822" s="117"/>
      <c r="T822" s="117"/>
      <c r="U822" s="70"/>
      <c r="V822" s="70"/>
      <c r="W822" s="70"/>
      <c r="X822" s="117"/>
      <c r="Y822" s="70"/>
      <c r="Z822" s="117"/>
    </row>
    <row r="823" ht="15.75" customHeight="1">
      <c r="H823" s="117"/>
      <c r="I823" s="117"/>
      <c r="J823" s="117"/>
      <c r="M823" s="70"/>
      <c r="N823" s="70"/>
      <c r="O823" s="70"/>
      <c r="P823" s="117"/>
      <c r="Q823" s="70"/>
      <c r="R823" s="117"/>
      <c r="S823" s="117"/>
      <c r="T823" s="117"/>
      <c r="U823" s="70"/>
      <c r="V823" s="70"/>
      <c r="W823" s="70"/>
      <c r="X823" s="117"/>
      <c r="Y823" s="70"/>
      <c r="Z823" s="117"/>
    </row>
    <row r="824" ht="15.75" customHeight="1">
      <c r="H824" s="117"/>
      <c r="I824" s="117"/>
      <c r="J824" s="117"/>
      <c r="M824" s="70"/>
      <c r="N824" s="70"/>
      <c r="O824" s="70"/>
      <c r="P824" s="117"/>
      <c r="Q824" s="70"/>
      <c r="R824" s="117"/>
      <c r="S824" s="117"/>
      <c r="T824" s="117"/>
      <c r="U824" s="70"/>
      <c r="V824" s="70"/>
      <c r="W824" s="70"/>
      <c r="X824" s="117"/>
      <c r="Y824" s="70"/>
      <c r="Z824" s="117"/>
    </row>
    <row r="825" ht="15.75" customHeight="1">
      <c r="H825" s="117"/>
      <c r="I825" s="117"/>
      <c r="J825" s="117"/>
      <c r="M825" s="70"/>
      <c r="N825" s="70"/>
      <c r="O825" s="70"/>
      <c r="P825" s="117"/>
      <c r="Q825" s="70"/>
      <c r="R825" s="117"/>
      <c r="S825" s="117"/>
      <c r="T825" s="117"/>
      <c r="U825" s="70"/>
      <c r="V825" s="70"/>
      <c r="W825" s="70"/>
      <c r="X825" s="117"/>
      <c r="Y825" s="70"/>
      <c r="Z825" s="117"/>
    </row>
    <row r="826" ht="15.75" customHeight="1">
      <c r="H826" s="117"/>
      <c r="I826" s="117"/>
      <c r="J826" s="117"/>
      <c r="M826" s="70"/>
      <c r="N826" s="70"/>
      <c r="O826" s="70"/>
      <c r="P826" s="117"/>
      <c r="Q826" s="70"/>
      <c r="R826" s="117"/>
      <c r="S826" s="117"/>
      <c r="T826" s="117"/>
      <c r="U826" s="70"/>
      <c r="V826" s="70"/>
      <c r="W826" s="70"/>
      <c r="X826" s="117"/>
      <c r="Y826" s="70"/>
      <c r="Z826" s="117"/>
    </row>
    <row r="827" ht="15.75" customHeight="1">
      <c r="H827" s="117"/>
      <c r="I827" s="117"/>
      <c r="J827" s="117"/>
      <c r="M827" s="70"/>
      <c r="N827" s="70"/>
      <c r="O827" s="70"/>
      <c r="P827" s="117"/>
      <c r="Q827" s="70"/>
      <c r="R827" s="117"/>
      <c r="S827" s="117"/>
      <c r="T827" s="117"/>
      <c r="U827" s="70"/>
      <c r="V827" s="70"/>
      <c r="W827" s="70"/>
      <c r="X827" s="117"/>
      <c r="Y827" s="70"/>
      <c r="Z827" s="117"/>
    </row>
    <row r="828" ht="15.75" customHeight="1">
      <c r="H828" s="117"/>
      <c r="I828" s="117"/>
      <c r="J828" s="117"/>
      <c r="M828" s="70"/>
      <c r="N828" s="70"/>
      <c r="O828" s="70"/>
      <c r="P828" s="117"/>
      <c r="Q828" s="70"/>
      <c r="R828" s="117"/>
      <c r="S828" s="117"/>
      <c r="T828" s="117"/>
      <c r="U828" s="70"/>
      <c r="V828" s="70"/>
      <c r="W828" s="70"/>
      <c r="X828" s="117"/>
      <c r="Y828" s="70"/>
      <c r="Z828" s="117"/>
    </row>
    <row r="829" ht="15.75" customHeight="1">
      <c r="H829" s="117"/>
      <c r="I829" s="117"/>
      <c r="J829" s="117"/>
      <c r="M829" s="70"/>
      <c r="N829" s="70"/>
      <c r="O829" s="70"/>
      <c r="P829" s="117"/>
      <c r="Q829" s="70"/>
      <c r="R829" s="117"/>
      <c r="S829" s="117"/>
      <c r="T829" s="117"/>
      <c r="U829" s="70"/>
      <c r="V829" s="70"/>
      <c r="W829" s="70"/>
      <c r="X829" s="117"/>
      <c r="Y829" s="70"/>
      <c r="Z829" s="117"/>
    </row>
    <row r="830" ht="15.75" customHeight="1">
      <c r="H830" s="117"/>
      <c r="I830" s="117"/>
      <c r="J830" s="117"/>
      <c r="M830" s="70"/>
      <c r="N830" s="70"/>
      <c r="O830" s="70"/>
      <c r="P830" s="117"/>
      <c r="Q830" s="70"/>
      <c r="R830" s="117"/>
      <c r="S830" s="117"/>
      <c r="T830" s="117"/>
      <c r="U830" s="70"/>
      <c r="V830" s="70"/>
      <c r="W830" s="70"/>
      <c r="X830" s="117"/>
      <c r="Y830" s="70"/>
      <c r="Z830" s="117"/>
    </row>
    <row r="831" ht="15.75" customHeight="1">
      <c r="H831" s="117"/>
      <c r="I831" s="117"/>
      <c r="J831" s="117"/>
      <c r="M831" s="70"/>
      <c r="N831" s="70"/>
      <c r="O831" s="70"/>
      <c r="P831" s="117"/>
      <c r="Q831" s="70"/>
      <c r="R831" s="117"/>
      <c r="S831" s="117"/>
      <c r="T831" s="117"/>
      <c r="U831" s="70"/>
      <c r="V831" s="70"/>
      <c r="W831" s="70"/>
      <c r="X831" s="117"/>
      <c r="Y831" s="70"/>
      <c r="Z831" s="117"/>
    </row>
    <row r="832" ht="15.75" customHeight="1">
      <c r="H832" s="117"/>
      <c r="I832" s="117"/>
      <c r="J832" s="117"/>
      <c r="M832" s="70"/>
      <c r="N832" s="70"/>
      <c r="O832" s="70"/>
      <c r="P832" s="117"/>
      <c r="Q832" s="70"/>
      <c r="R832" s="117"/>
      <c r="S832" s="117"/>
      <c r="T832" s="117"/>
      <c r="U832" s="70"/>
      <c r="V832" s="70"/>
      <c r="W832" s="70"/>
      <c r="X832" s="117"/>
      <c r="Y832" s="70"/>
      <c r="Z832" s="117"/>
    </row>
    <row r="833" ht="15.75" customHeight="1">
      <c r="H833" s="117"/>
      <c r="I833" s="117"/>
      <c r="J833" s="117"/>
      <c r="M833" s="70"/>
      <c r="N833" s="70"/>
      <c r="O833" s="70"/>
      <c r="P833" s="117"/>
      <c r="Q833" s="70"/>
      <c r="R833" s="117"/>
      <c r="S833" s="117"/>
      <c r="T833" s="117"/>
      <c r="U833" s="70"/>
      <c r="V833" s="70"/>
      <c r="W833" s="70"/>
      <c r="X833" s="117"/>
      <c r="Y833" s="70"/>
      <c r="Z833" s="117"/>
    </row>
    <row r="834" ht="15.75" customHeight="1">
      <c r="H834" s="117"/>
      <c r="I834" s="117"/>
      <c r="J834" s="117"/>
      <c r="M834" s="70"/>
      <c r="N834" s="70"/>
      <c r="O834" s="70"/>
      <c r="P834" s="117"/>
      <c r="Q834" s="70"/>
      <c r="R834" s="117"/>
      <c r="S834" s="117"/>
      <c r="T834" s="117"/>
      <c r="U834" s="70"/>
      <c r="V834" s="70"/>
      <c r="W834" s="70"/>
      <c r="X834" s="117"/>
      <c r="Y834" s="70"/>
      <c r="Z834" s="117"/>
    </row>
    <row r="835" ht="15.75" customHeight="1">
      <c r="H835" s="117"/>
      <c r="I835" s="117"/>
      <c r="J835" s="117"/>
      <c r="M835" s="70"/>
      <c r="N835" s="70"/>
      <c r="O835" s="70"/>
      <c r="P835" s="117"/>
      <c r="Q835" s="70"/>
      <c r="R835" s="117"/>
      <c r="S835" s="117"/>
      <c r="T835" s="117"/>
      <c r="U835" s="70"/>
      <c r="V835" s="70"/>
      <c r="W835" s="70"/>
      <c r="X835" s="117"/>
      <c r="Y835" s="70"/>
      <c r="Z835" s="117"/>
    </row>
    <row r="836" ht="15.75" customHeight="1">
      <c r="H836" s="117"/>
      <c r="I836" s="117"/>
      <c r="J836" s="117"/>
      <c r="M836" s="70"/>
      <c r="N836" s="70"/>
      <c r="O836" s="70"/>
      <c r="P836" s="117"/>
      <c r="Q836" s="70"/>
      <c r="R836" s="117"/>
      <c r="S836" s="117"/>
      <c r="T836" s="117"/>
      <c r="U836" s="70"/>
      <c r="V836" s="70"/>
      <c r="W836" s="70"/>
      <c r="X836" s="117"/>
      <c r="Y836" s="70"/>
      <c r="Z836" s="117"/>
    </row>
    <row r="837" ht="15.75" customHeight="1">
      <c r="H837" s="117"/>
      <c r="I837" s="117"/>
      <c r="J837" s="117"/>
      <c r="M837" s="70"/>
      <c r="N837" s="70"/>
      <c r="O837" s="70"/>
      <c r="P837" s="117"/>
      <c r="Q837" s="70"/>
      <c r="R837" s="117"/>
      <c r="S837" s="117"/>
      <c r="T837" s="117"/>
      <c r="U837" s="70"/>
      <c r="V837" s="70"/>
      <c r="W837" s="70"/>
      <c r="X837" s="117"/>
      <c r="Y837" s="70"/>
      <c r="Z837" s="117"/>
    </row>
    <row r="838" ht="15.75" customHeight="1">
      <c r="H838" s="117"/>
      <c r="I838" s="117"/>
      <c r="J838" s="117"/>
      <c r="M838" s="70"/>
      <c r="N838" s="70"/>
      <c r="O838" s="70"/>
      <c r="P838" s="117"/>
      <c r="Q838" s="70"/>
      <c r="R838" s="117"/>
      <c r="S838" s="117"/>
      <c r="T838" s="117"/>
      <c r="U838" s="70"/>
      <c r="V838" s="70"/>
      <c r="W838" s="70"/>
      <c r="X838" s="117"/>
      <c r="Y838" s="70"/>
      <c r="Z838" s="117"/>
    </row>
    <row r="839" ht="15.75" customHeight="1">
      <c r="H839" s="117"/>
      <c r="I839" s="117"/>
      <c r="J839" s="117"/>
      <c r="M839" s="70"/>
      <c r="N839" s="70"/>
      <c r="O839" s="70"/>
      <c r="P839" s="117"/>
      <c r="Q839" s="70"/>
      <c r="R839" s="117"/>
      <c r="S839" s="117"/>
      <c r="T839" s="117"/>
      <c r="U839" s="70"/>
      <c r="V839" s="70"/>
      <c r="W839" s="70"/>
      <c r="X839" s="117"/>
      <c r="Y839" s="70"/>
      <c r="Z839" s="117"/>
    </row>
    <row r="840" ht="15.75" customHeight="1">
      <c r="H840" s="117"/>
      <c r="I840" s="117"/>
      <c r="J840" s="117"/>
      <c r="M840" s="70"/>
      <c r="N840" s="70"/>
      <c r="O840" s="70"/>
      <c r="P840" s="117"/>
      <c r="Q840" s="70"/>
      <c r="R840" s="117"/>
      <c r="S840" s="117"/>
      <c r="T840" s="117"/>
      <c r="U840" s="70"/>
      <c r="V840" s="70"/>
      <c r="W840" s="70"/>
      <c r="X840" s="117"/>
      <c r="Y840" s="70"/>
      <c r="Z840" s="117"/>
    </row>
    <row r="841" ht="15.75" customHeight="1">
      <c r="H841" s="117"/>
      <c r="I841" s="117"/>
      <c r="J841" s="117"/>
      <c r="M841" s="70"/>
      <c r="N841" s="70"/>
      <c r="O841" s="70"/>
      <c r="P841" s="117"/>
      <c r="Q841" s="70"/>
      <c r="R841" s="117"/>
      <c r="S841" s="117"/>
      <c r="T841" s="117"/>
      <c r="U841" s="70"/>
      <c r="V841" s="70"/>
      <c r="W841" s="70"/>
      <c r="X841" s="117"/>
      <c r="Y841" s="70"/>
      <c r="Z841" s="117"/>
    </row>
    <row r="842" ht="15.75" customHeight="1">
      <c r="H842" s="117"/>
      <c r="I842" s="117"/>
      <c r="J842" s="117"/>
      <c r="M842" s="70"/>
      <c r="N842" s="70"/>
      <c r="O842" s="70"/>
      <c r="P842" s="117"/>
      <c r="Q842" s="70"/>
      <c r="R842" s="117"/>
      <c r="S842" s="117"/>
      <c r="T842" s="117"/>
      <c r="U842" s="70"/>
      <c r="V842" s="70"/>
      <c r="W842" s="70"/>
      <c r="X842" s="117"/>
      <c r="Y842" s="70"/>
      <c r="Z842" s="117"/>
    </row>
    <row r="843" ht="15.75" customHeight="1">
      <c r="H843" s="117"/>
      <c r="I843" s="117"/>
      <c r="J843" s="117"/>
      <c r="M843" s="70"/>
      <c r="N843" s="70"/>
      <c r="O843" s="70"/>
      <c r="P843" s="117"/>
      <c r="Q843" s="70"/>
      <c r="R843" s="117"/>
      <c r="S843" s="117"/>
      <c r="T843" s="117"/>
      <c r="U843" s="70"/>
      <c r="V843" s="70"/>
      <c r="W843" s="70"/>
      <c r="X843" s="117"/>
      <c r="Y843" s="70"/>
      <c r="Z843" s="117"/>
    </row>
    <row r="844" ht="15.75" customHeight="1">
      <c r="H844" s="117"/>
      <c r="I844" s="117"/>
      <c r="J844" s="117"/>
      <c r="M844" s="70"/>
      <c r="N844" s="70"/>
      <c r="O844" s="70"/>
      <c r="P844" s="117"/>
      <c r="Q844" s="70"/>
      <c r="R844" s="117"/>
      <c r="S844" s="117"/>
      <c r="T844" s="117"/>
      <c r="U844" s="70"/>
      <c r="V844" s="70"/>
      <c r="W844" s="70"/>
      <c r="X844" s="117"/>
      <c r="Y844" s="70"/>
      <c r="Z844" s="117"/>
    </row>
    <row r="845" ht="15.75" customHeight="1">
      <c r="H845" s="117"/>
      <c r="I845" s="117"/>
      <c r="J845" s="117"/>
      <c r="M845" s="70"/>
      <c r="N845" s="70"/>
      <c r="O845" s="70"/>
      <c r="P845" s="117"/>
      <c r="Q845" s="70"/>
      <c r="R845" s="117"/>
      <c r="S845" s="117"/>
      <c r="T845" s="117"/>
      <c r="U845" s="70"/>
      <c r="V845" s="70"/>
      <c r="W845" s="70"/>
      <c r="X845" s="117"/>
      <c r="Y845" s="70"/>
      <c r="Z845" s="117"/>
    </row>
    <row r="846" ht="15.75" customHeight="1">
      <c r="H846" s="117"/>
      <c r="I846" s="117"/>
      <c r="J846" s="117"/>
      <c r="M846" s="70"/>
      <c r="N846" s="70"/>
      <c r="O846" s="70"/>
      <c r="P846" s="117"/>
      <c r="Q846" s="70"/>
      <c r="R846" s="117"/>
      <c r="S846" s="117"/>
      <c r="T846" s="117"/>
      <c r="U846" s="70"/>
      <c r="V846" s="70"/>
      <c r="W846" s="70"/>
      <c r="X846" s="117"/>
      <c r="Y846" s="70"/>
      <c r="Z846" s="117"/>
    </row>
    <row r="847" ht="15.75" customHeight="1">
      <c r="H847" s="117"/>
      <c r="I847" s="117"/>
      <c r="J847" s="117"/>
      <c r="M847" s="70"/>
      <c r="N847" s="70"/>
      <c r="O847" s="70"/>
      <c r="P847" s="117"/>
      <c r="Q847" s="70"/>
      <c r="R847" s="117"/>
      <c r="S847" s="117"/>
      <c r="T847" s="117"/>
      <c r="U847" s="70"/>
      <c r="V847" s="70"/>
      <c r="W847" s="70"/>
      <c r="X847" s="117"/>
      <c r="Y847" s="70"/>
      <c r="Z847" s="117"/>
    </row>
    <row r="848" ht="15.75" customHeight="1">
      <c r="H848" s="117"/>
      <c r="I848" s="117"/>
      <c r="J848" s="117"/>
      <c r="M848" s="70"/>
      <c r="N848" s="70"/>
      <c r="O848" s="70"/>
      <c r="P848" s="117"/>
      <c r="Q848" s="70"/>
      <c r="R848" s="117"/>
      <c r="S848" s="117"/>
      <c r="T848" s="117"/>
      <c r="U848" s="70"/>
      <c r="V848" s="70"/>
      <c r="W848" s="70"/>
      <c r="X848" s="117"/>
      <c r="Y848" s="70"/>
      <c r="Z848" s="117"/>
    </row>
    <row r="849" ht="15.75" customHeight="1">
      <c r="H849" s="117"/>
      <c r="I849" s="117"/>
      <c r="J849" s="117"/>
      <c r="M849" s="70"/>
      <c r="N849" s="70"/>
      <c r="O849" s="70"/>
      <c r="P849" s="117"/>
      <c r="Q849" s="70"/>
      <c r="R849" s="117"/>
      <c r="S849" s="117"/>
      <c r="T849" s="117"/>
      <c r="U849" s="70"/>
      <c r="V849" s="70"/>
      <c r="W849" s="70"/>
      <c r="X849" s="117"/>
      <c r="Y849" s="70"/>
      <c r="Z849" s="117"/>
    </row>
    <row r="850" ht="15.75" customHeight="1">
      <c r="H850" s="117"/>
      <c r="I850" s="117"/>
      <c r="J850" s="117"/>
      <c r="M850" s="70"/>
      <c r="N850" s="70"/>
      <c r="O850" s="70"/>
      <c r="P850" s="117"/>
      <c r="Q850" s="70"/>
      <c r="R850" s="117"/>
      <c r="S850" s="117"/>
      <c r="T850" s="117"/>
      <c r="U850" s="70"/>
      <c r="V850" s="70"/>
      <c r="W850" s="70"/>
      <c r="X850" s="117"/>
      <c r="Y850" s="70"/>
      <c r="Z850" s="117"/>
    </row>
    <row r="851" ht="15.75" customHeight="1">
      <c r="H851" s="117"/>
      <c r="I851" s="117"/>
      <c r="J851" s="117"/>
      <c r="M851" s="70"/>
      <c r="N851" s="70"/>
      <c r="O851" s="70"/>
      <c r="P851" s="117"/>
      <c r="Q851" s="70"/>
      <c r="R851" s="117"/>
      <c r="S851" s="117"/>
      <c r="T851" s="117"/>
      <c r="U851" s="70"/>
      <c r="V851" s="70"/>
      <c r="W851" s="70"/>
      <c r="X851" s="117"/>
      <c r="Y851" s="70"/>
      <c r="Z851" s="117"/>
    </row>
    <row r="852" ht="15.75" customHeight="1">
      <c r="H852" s="117"/>
      <c r="I852" s="117"/>
      <c r="J852" s="117"/>
      <c r="M852" s="70"/>
      <c r="N852" s="70"/>
      <c r="O852" s="70"/>
      <c r="P852" s="117"/>
      <c r="Q852" s="70"/>
      <c r="R852" s="117"/>
      <c r="S852" s="117"/>
      <c r="T852" s="117"/>
      <c r="U852" s="70"/>
      <c r="V852" s="70"/>
      <c r="W852" s="70"/>
      <c r="X852" s="117"/>
      <c r="Y852" s="70"/>
      <c r="Z852" s="117"/>
    </row>
    <row r="853" ht="15.75" customHeight="1">
      <c r="H853" s="117"/>
      <c r="I853" s="117"/>
      <c r="J853" s="117"/>
      <c r="M853" s="70"/>
      <c r="N853" s="70"/>
      <c r="O853" s="70"/>
      <c r="P853" s="117"/>
      <c r="Q853" s="70"/>
      <c r="R853" s="117"/>
      <c r="S853" s="117"/>
      <c r="T853" s="117"/>
      <c r="U853" s="70"/>
      <c r="V853" s="70"/>
      <c r="W853" s="70"/>
      <c r="X853" s="117"/>
      <c r="Y853" s="70"/>
      <c r="Z853" s="117"/>
    </row>
    <row r="854" ht="15.75" customHeight="1">
      <c r="H854" s="117"/>
      <c r="I854" s="117"/>
      <c r="J854" s="117"/>
      <c r="M854" s="70"/>
      <c r="N854" s="70"/>
      <c r="O854" s="70"/>
      <c r="P854" s="117"/>
      <c r="Q854" s="70"/>
      <c r="R854" s="117"/>
      <c r="S854" s="117"/>
      <c r="T854" s="117"/>
      <c r="U854" s="70"/>
      <c r="V854" s="70"/>
      <c r="W854" s="70"/>
      <c r="X854" s="117"/>
      <c r="Y854" s="70"/>
      <c r="Z854" s="117"/>
    </row>
    <row r="855" ht="15.75" customHeight="1">
      <c r="H855" s="117"/>
      <c r="I855" s="117"/>
      <c r="J855" s="117"/>
      <c r="M855" s="70"/>
      <c r="N855" s="70"/>
      <c r="O855" s="70"/>
      <c r="P855" s="117"/>
      <c r="Q855" s="70"/>
      <c r="R855" s="117"/>
      <c r="S855" s="117"/>
      <c r="T855" s="117"/>
      <c r="U855" s="70"/>
      <c r="V855" s="70"/>
      <c r="W855" s="70"/>
      <c r="X855" s="117"/>
      <c r="Y855" s="70"/>
      <c r="Z855" s="117"/>
    </row>
    <row r="856" ht="15.75" customHeight="1">
      <c r="H856" s="117"/>
      <c r="I856" s="117"/>
      <c r="J856" s="117"/>
      <c r="M856" s="70"/>
      <c r="N856" s="70"/>
      <c r="O856" s="70"/>
      <c r="P856" s="117"/>
      <c r="Q856" s="70"/>
      <c r="R856" s="117"/>
      <c r="S856" s="117"/>
      <c r="T856" s="117"/>
      <c r="U856" s="70"/>
      <c r="V856" s="70"/>
      <c r="W856" s="70"/>
      <c r="X856" s="117"/>
      <c r="Y856" s="70"/>
      <c r="Z856" s="117"/>
    </row>
    <row r="857" ht="15.75" customHeight="1">
      <c r="H857" s="117"/>
      <c r="I857" s="117"/>
      <c r="J857" s="117"/>
      <c r="M857" s="70"/>
      <c r="N857" s="70"/>
      <c r="O857" s="70"/>
      <c r="P857" s="117"/>
      <c r="Q857" s="70"/>
      <c r="R857" s="117"/>
      <c r="S857" s="117"/>
      <c r="T857" s="117"/>
      <c r="U857" s="70"/>
      <c r="V857" s="70"/>
      <c r="W857" s="70"/>
      <c r="X857" s="117"/>
      <c r="Y857" s="70"/>
      <c r="Z857" s="117"/>
    </row>
    <row r="858" ht="15.75" customHeight="1">
      <c r="H858" s="117"/>
      <c r="I858" s="117"/>
      <c r="J858" s="117"/>
      <c r="M858" s="70"/>
      <c r="N858" s="70"/>
      <c r="O858" s="70"/>
      <c r="P858" s="117"/>
      <c r="Q858" s="70"/>
      <c r="R858" s="117"/>
      <c r="S858" s="117"/>
      <c r="T858" s="117"/>
      <c r="U858" s="70"/>
      <c r="V858" s="70"/>
      <c r="W858" s="70"/>
      <c r="X858" s="117"/>
      <c r="Y858" s="70"/>
      <c r="Z858" s="117"/>
    </row>
    <row r="859" ht="15.75" customHeight="1">
      <c r="H859" s="117"/>
      <c r="I859" s="117"/>
      <c r="J859" s="117"/>
      <c r="M859" s="70"/>
      <c r="N859" s="70"/>
      <c r="O859" s="70"/>
      <c r="P859" s="117"/>
      <c r="Q859" s="70"/>
      <c r="R859" s="117"/>
      <c r="S859" s="117"/>
      <c r="T859" s="117"/>
      <c r="U859" s="70"/>
      <c r="V859" s="70"/>
      <c r="W859" s="70"/>
      <c r="X859" s="117"/>
      <c r="Y859" s="70"/>
      <c r="Z859" s="117"/>
    </row>
    <row r="860" ht="15.75" customHeight="1">
      <c r="H860" s="117"/>
      <c r="I860" s="117"/>
      <c r="J860" s="117"/>
      <c r="M860" s="70"/>
      <c r="N860" s="70"/>
      <c r="O860" s="70"/>
      <c r="P860" s="117"/>
      <c r="Q860" s="70"/>
      <c r="R860" s="117"/>
      <c r="S860" s="117"/>
      <c r="T860" s="117"/>
      <c r="U860" s="70"/>
      <c r="V860" s="70"/>
      <c r="W860" s="70"/>
      <c r="X860" s="117"/>
      <c r="Y860" s="70"/>
      <c r="Z860" s="117"/>
    </row>
    <row r="861" ht="15.75" customHeight="1">
      <c r="H861" s="117"/>
      <c r="I861" s="117"/>
      <c r="J861" s="117"/>
      <c r="M861" s="70"/>
      <c r="N861" s="70"/>
      <c r="O861" s="70"/>
      <c r="P861" s="117"/>
      <c r="Q861" s="70"/>
      <c r="R861" s="117"/>
      <c r="S861" s="117"/>
      <c r="T861" s="117"/>
      <c r="U861" s="70"/>
      <c r="V861" s="70"/>
      <c r="W861" s="70"/>
      <c r="X861" s="117"/>
      <c r="Y861" s="70"/>
      <c r="Z861" s="117"/>
    </row>
    <row r="862" ht="15.75" customHeight="1">
      <c r="H862" s="117"/>
      <c r="I862" s="117"/>
      <c r="J862" s="117"/>
      <c r="M862" s="70"/>
      <c r="N862" s="70"/>
      <c r="O862" s="70"/>
      <c r="P862" s="117"/>
      <c r="Q862" s="70"/>
      <c r="R862" s="117"/>
      <c r="S862" s="117"/>
      <c r="T862" s="117"/>
      <c r="U862" s="70"/>
      <c r="V862" s="70"/>
      <c r="W862" s="70"/>
      <c r="X862" s="117"/>
      <c r="Y862" s="70"/>
      <c r="Z862" s="117"/>
    </row>
    <row r="863" ht="15.75" customHeight="1">
      <c r="H863" s="117"/>
      <c r="I863" s="117"/>
      <c r="J863" s="117"/>
      <c r="M863" s="70"/>
      <c r="N863" s="70"/>
      <c r="O863" s="70"/>
      <c r="P863" s="117"/>
      <c r="Q863" s="70"/>
      <c r="R863" s="117"/>
      <c r="S863" s="117"/>
      <c r="T863" s="117"/>
      <c r="U863" s="70"/>
      <c r="V863" s="70"/>
      <c r="W863" s="70"/>
      <c r="X863" s="117"/>
      <c r="Y863" s="70"/>
      <c r="Z863" s="117"/>
    </row>
    <row r="864" ht="15.75" customHeight="1">
      <c r="H864" s="117"/>
      <c r="I864" s="117"/>
      <c r="J864" s="117"/>
      <c r="M864" s="70"/>
      <c r="N864" s="70"/>
      <c r="O864" s="70"/>
      <c r="P864" s="117"/>
      <c r="Q864" s="70"/>
      <c r="R864" s="117"/>
      <c r="S864" s="117"/>
      <c r="T864" s="117"/>
      <c r="U864" s="70"/>
      <c r="V864" s="70"/>
      <c r="W864" s="70"/>
      <c r="X864" s="117"/>
      <c r="Y864" s="70"/>
      <c r="Z864" s="117"/>
    </row>
    <row r="865" ht="15.75" customHeight="1">
      <c r="H865" s="117"/>
      <c r="I865" s="117"/>
      <c r="J865" s="117"/>
      <c r="M865" s="70"/>
      <c r="N865" s="70"/>
      <c r="O865" s="70"/>
      <c r="P865" s="117"/>
      <c r="Q865" s="70"/>
      <c r="R865" s="117"/>
      <c r="S865" s="117"/>
      <c r="T865" s="117"/>
      <c r="U865" s="70"/>
      <c r="V865" s="70"/>
      <c r="W865" s="70"/>
      <c r="X865" s="117"/>
      <c r="Y865" s="70"/>
      <c r="Z865" s="117"/>
    </row>
    <row r="866" ht="15.75" customHeight="1">
      <c r="H866" s="117"/>
      <c r="I866" s="117"/>
      <c r="J866" s="117"/>
      <c r="M866" s="70"/>
      <c r="N866" s="70"/>
      <c r="O866" s="70"/>
      <c r="P866" s="117"/>
      <c r="Q866" s="70"/>
      <c r="R866" s="117"/>
      <c r="S866" s="117"/>
      <c r="T866" s="117"/>
      <c r="U866" s="70"/>
      <c r="V866" s="70"/>
      <c r="W866" s="70"/>
      <c r="X866" s="117"/>
      <c r="Y866" s="70"/>
      <c r="Z866" s="117"/>
    </row>
    <row r="867" ht="15.75" customHeight="1">
      <c r="H867" s="117"/>
      <c r="I867" s="117"/>
      <c r="J867" s="117"/>
      <c r="M867" s="70"/>
      <c r="N867" s="70"/>
      <c r="O867" s="70"/>
      <c r="P867" s="117"/>
      <c r="Q867" s="70"/>
      <c r="R867" s="117"/>
      <c r="S867" s="117"/>
      <c r="T867" s="117"/>
      <c r="U867" s="70"/>
      <c r="V867" s="70"/>
      <c r="W867" s="70"/>
      <c r="X867" s="117"/>
      <c r="Y867" s="70"/>
      <c r="Z867" s="117"/>
    </row>
    <row r="868" ht="15.75" customHeight="1">
      <c r="H868" s="117"/>
      <c r="I868" s="117"/>
      <c r="J868" s="117"/>
      <c r="M868" s="70"/>
      <c r="N868" s="70"/>
      <c r="O868" s="70"/>
      <c r="P868" s="117"/>
      <c r="Q868" s="70"/>
      <c r="R868" s="117"/>
      <c r="S868" s="117"/>
      <c r="T868" s="117"/>
      <c r="U868" s="70"/>
      <c r="V868" s="70"/>
      <c r="W868" s="70"/>
      <c r="X868" s="117"/>
      <c r="Y868" s="70"/>
      <c r="Z868" s="117"/>
    </row>
    <row r="869" ht="15.75" customHeight="1">
      <c r="H869" s="117"/>
      <c r="I869" s="117"/>
      <c r="J869" s="117"/>
      <c r="M869" s="70"/>
      <c r="N869" s="70"/>
      <c r="O869" s="70"/>
      <c r="P869" s="117"/>
      <c r="Q869" s="70"/>
      <c r="R869" s="117"/>
      <c r="S869" s="117"/>
      <c r="T869" s="117"/>
      <c r="U869" s="70"/>
      <c r="V869" s="70"/>
      <c r="W869" s="70"/>
      <c r="X869" s="117"/>
      <c r="Y869" s="70"/>
      <c r="Z869" s="117"/>
    </row>
    <row r="870" ht="15.75" customHeight="1">
      <c r="H870" s="117"/>
      <c r="I870" s="117"/>
      <c r="J870" s="117"/>
      <c r="M870" s="70"/>
      <c r="N870" s="70"/>
      <c r="O870" s="70"/>
      <c r="P870" s="117"/>
      <c r="Q870" s="70"/>
      <c r="R870" s="117"/>
      <c r="S870" s="117"/>
      <c r="T870" s="117"/>
      <c r="U870" s="70"/>
      <c r="V870" s="70"/>
      <c r="W870" s="70"/>
      <c r="X870" s="117"/>
      <c r="Y870" s="70"/>
      <c r="Z870" s="117"/>
    </row>
    <row r="871" ht="15.75" customHeight="1">
      <c r="H871" s="117"/>
      <c r="I871" s="117"/>
      <c r="J871" s="117"/>
      <c r="M871" s="70"/>
      <c r="N871" s="70"/>
      <c r="O871" s="70"/>
      <c r="P871" s="117"/>
      <c r="Q871" s="70"/>
      <c r="R871" s="117"/>
      <c r="S871" s="117"/>
      <c r="T871" s="117"/>
      <c r="U871" s="70"/>
      <c r="V871" s="70"/>
      <c r="W871" s="70"/>
      <c r="X871" s="117"/>
      <c r="Y871" s="70"/>
      <c r="Z871" s="117"/>
    </row>
    <row r="872" ht="15.75" customHeight="1">
      <c r="H872" s="117"/>
      <c r="I872" s="117"/>
      <c r="J872" s="117"/>
      <c r="M872" s="70"/>
      <c r="N872" s="70"/>
      <c r="O872" s="70"/>
      <c r="P872" s="117"/>
      <c r="Q872" s="70"/>
      <c r="R872" s="117"/>
      <c r="S872" s="117"/>
      <c r="T872" s="117"/>
      <c r="U872" s="70"/>
      <c r="V872" s="70"/>
      <c r="W872" s="70"/>
      <c r="X872" s="117"/>
      <c r="Y872" s="70"/>
      <c r="Z872" s="117"/>
    </row>
    <row r="873" ht="15.75" customHeight="1">
      <c r="H873" s="117"/>
      <c r="I873" s="117"/>
      <c r="J873" s="117"/>
      <c r="M873" s="70"/>
      <c r="N873" s="70"/>
      <c r="O873" s="70"/>
      <c r="P873" s="117"/>
      <c r="Q873" s="70"/>
      <c r="R873" s="117"/>
      <c r="S873" s="117"/>
      <c r="T873" s="117"/>
      <c r="U873" s="70"/>
      <c r="V873" s="70"/>
      <c r="W873" s="70"/>
      <c r="X873" s="117"/>
      <c r="Y873" s="70"/>
      <c r="Z873" s="117"/>
    </row>
    <row r="874" ht="15.75" customHeight="1">
      <c r="H874" s="117"/>
      <c r="I874" s="117"/>
      <c r="J874" s="117"/>
      <c r="M874" s="70"/>
      <c r="N874" s="70"/>
      <c r="O874" s="70"/>
      <c r="P874" s="117"/>
      <c r="Q874" s="70"/>
      <c r="R874" s="117"/>
      <c r="S874" s="117"/>
      <c r="T874" s="117"/>
      <c r="U874" s="70"/>
      <c r="V874" s="70"/>
      <c r="W874" s="70"/>
      <c r="X874" s="117"/>
      <c r="Y874" s="70"/>
      <c r="Z874" s="117"/>
    </row>
    <row r="875" ht="15.75" customHeight="1">
      <c r="H875" s="117"/>
      <c r="I875" s="117"/>
      <c r="J875" s="117"/>
      <c r="M875" s="70"/>
      <c r="N875" s="70"/>
      <c r="O875" s="70"/>
      <c r="P875" s="117"/>
      <c r="Q875" s="70"/>
      <c r="R875" s="117"/>
      <c r="S875" s="117"/>
      <c r="T875" s="117"/>
      <c r="U875" s="70"/>
      <c r="V875" s="70"/>
      <c r="W875" s="70"/>
      <c r="X875" s="117"/>
      <c r="Y875" s="70"/>
      <c r="Z875" s="117"/>
    </row>
    <row r="876" ht="15.75" customHeight="1">
      <c r="H876" s="117"/>
      <c r="I876" s="117"/>
      <c r="J876" s="117"/>
      <c r="M876" s="70"/>
      <c r="N876" s="70"/>
      <c r="O876" s="70"/>
      <c r="P876" s="117"/>
      <c r="Q876" s="70"/>
      <c r="R876" s="117"/>
      <c r="S876" s="117"/>
      <c r="T876" s="117"/>
      <c r="U876" s="70"/>
      <c r="V876" s="70"/>
      <c r="W876" s="70"/>
      <c r="X876" s="117"/>
      <c r="Y876" s="70"/>
      <c r="Z876" s="117"/>
    </row>
    <row r="877" ht="15.75" customHeight="1">
      <c r="H877" s="117"/>
      <c r="I877" s="117"/>
      <c r="J877" s="117"/>
      <c r="M877" s="70"/>
      <c r="N877" s="70"/>
      <c r="O877" s="70"/>
      <c r="P877" s="117"/>
      <c r="Q877" s="70"/>
      <c r="R877" s="117"/>
      <c r="S877" s="117"/>
      <c r="T877" s="117"/>
      <c r="U877" s="70"/>
      <c r="V877" s="70"/>
      <c r="W877" s="70"/>
      <c r="X877" s="117"/>
      <c r="Y877" s="70"/>
      <c r="Z877" s="117"/>
    </row>
    <row r="878" ht="15.75" customHeight="1">
      <c r="H878" s="117"/>
      <c r="I878" s="117"/>
      <c r="J878" s="117"/>
      <c r="M878" s="70"/>
      <c r="N878" s="70"/>
      <c r="O878" s="70"/>
      <c r="P878" s="117"/>
      <c r="Q878" s="70"/>
      <c r="R878" s="117"/>
      <c r="S878" s="117"/>
      <c r="T878" s="117"/>
      <c r="U878" s="70"/>
      <c r="V878" s="70"/>
      <c r="W878" s="70"/>
      <c r="X878" s="117"/>
      <c r="Y878" s="70"/>
      <c r="Z878" s="117"/>
    </row>
    <row r="879" ht="15.75" customHeight="1">
      <c r="H879" s="117"/>
      <c r="I879" s="117"/>
      <c r="J879" s="117"/>
      <c r="M879" s="70"/>
      <c r="N879" s="70"/>
      <c r="O879" s="70"/>
      <c r="P879" s="117"/>
      <c r="Q879" s="70"/>
      <c r="R879" s="117"/>
      <c r="S879" s="117"/>
      <c r="T879" s="117"/>
      <c r="U879" s="70"/>
      <c r="V879" s="70"/>
      <c r="W879" s="70"/>
      <c r="X879" s="117"/>
      <c r="Y879" s="70"/>
      <c r="Z879" s="117"/>
    </row>
    <row r="880" ht="15.75" customHeight="1">
      <c r="H880" s="117"/>
      <c r="I880" s="117"/>
      <c r="J880" s="117"/>
      <c r="M880" s="70"/>
      <c r="N880" s="70"/>
      <c r="O880" s="70"/>
      <c r="P880" s="117"/>
      <c r="Q880" s="70"/>
      <c r="R880" s="117"/>
      <c r="S880" s="117"/>
      <c r="T880" s="117"/>
      <c r="U880" s="70"/>
      <c r="V880" s="70"/>
      <c r="W880" s="70"/>
      <c r="X880" s="117"/>
      <c r="Y880" s="70"/>
      <c r="Z880" s="117"/>
    </row>
    <row r="881" ht="15.75" customHeight="1">
      <c r="H881" s="117"/>
      <c r="I881" s="117"/>
      <c r="J881" s="117"/>
      <c r="M881" s="70"/>
      <c r="N881" s="70"/>
      <c r="O881" s="70"/>
      <c r="P881" s="117"/>
      <c r="Q881" s="70"/>
      <c r="R881" s="117"/>
      <c r="S881" s="117"/>
      <c r="T881" s="117"/>
      <c r="U881" s="70"/>
      <c r="V881" s="70"/>
      <c r="W881" s="70"/>
      <c r="X881" s="117"/>
      <c r="Y881" s="70"/>
      <c r="Z881" s="117"/>
    </row>
    <row r="882" ht="15.75" customHeight="1">
      <c r="H882" s="117"/>
      <c r="I882" s="117"/>
      <c r="J882" s="117"/>
      <c r="M882" s="70"/>
      <c r="N882" s="70"/>
      <c r="O882" s="70"/>
      <c r="P882" s="117"/>
      <c r="Q882" s="70"/>
      <c r="R882" s="117"/>
      <c r="S882" s="117"/>
      <c r="T882" s="117"/>
      <c r="U882" s="70"/>
      <c r="V882" s="70"/>
      <c r="W882" s="70"/>
      <c r="X882" s="117"/>
      <c r="Y882" s="70"/>
      <c r="Z882" s="117"/>
    </row>
    <row r="883" ht="15.75" customHeight="1">
      <c r="H883" s="117"/>
      <c r="I883" s="117"/>
      <c r="J883" s="117"/>
      <c r="M883" s="70"/>
      <c r="N883" s="70"/>
      <c r="O883" s="70"/>
      <c r="P883" s="117"/>
      <c r="Q883" s="70"/>
      <c r="R883" s="117"/>
      <c r="S883" s="117"/>
      <c r="T883" s="117"/>
      <c r="U883" s="70"/>
      <c r="V883" s="70"/>
      <c r="W883" s="70"/>
      <c r="X883" s="117"/>
      <c r="Y883" s="70"/>
      <c r="Z883" s="117"/>
    </row>
    <row r="884" ht="15.75" customHeight="1">
      <c r="H884" s="117"/>
      <c r="I884" s="117"/>
      <c r="J884" s="117"/>
      <c r="M884" s="70"/>
      <c r="N884" s="70"/>
      <c r="O884" s="70"/>
      <c r="P884" s="117"/>
      <c r="Q884" s="70"/>
      <c r="R884" s="117"/>
      <c r="S884" s="117"/>
      <c r="T884" s="117"/>
      <c r="U884" s="70"/>
      <c r="V884" s="70"/>
      <c r="W884" s="70"/>
      <c r="X884" s="117"/>
      <c r="Y884" s="70"/>
      <c r="Z884" s="117"/>
    </row>
    <row r="885" ht="15.75" customHeight="1">
      <c r="H885" s="117"/>
      <c r="I885" s="117"/>
      <c r="J885" s="117"/>
      <c r="M885" s="70"/>
      <c r="N885" s="70"/>
      <c r="O885" s="70"/>
      <c r="P885" s="117"/>
      <c r="Q885" s="70"/>
      <c r="R885" s="117"/>
      <c r="S885" s="117"/>
      <c r="T885" s="117"/>
      <c r="U885" s="70"/>
      <c r="V885" s="70"/>
      <c r="W885" s="70"/>
      <c r="X885" s="117"/>
      <c r="Y885" s="70"/>
      <c r="Z885" s="117"/>
    </row>
    <row r="886" ht="15.75" customHeight="1">
      <c r="H886" s="117"/>
      <c r="I886" s="117"/>
      <c r="J886" s="117"/>
      <c r="M886" s="70"/>
      <c r="N886" s="70"/>
      <c r="O886" s="70"/>
      <c r="P886" s="117"/>
      <c r="Q886" s="70"/>
      <c r="R886" s="117"/>
      <c r="S886" s="117"/>
      <c r="T886" s="117"/>
      <c r="U886" s="70"/>
      <c r="V886" s="70"/>
      <c r="W886" s="70"/>
      <c r="X886" s="117"/>
      <c r="Y886" s="70"/>
      <c r="Z886" s="117"/>
    </row>
    <row r="887" ht="15.75" customHeight="1">
      <c r="H887" s="117"/>
      <c r="I887" s="117"/>
      <c r="J887" s="117"/>
      <c r="M887" s="70"/>
      <c r="N887" s="70"/>
      <c r="O887" s="70"/>
      <c r="P887" s="117"/>
      <c r="Q887" s="70"/>
      <c r="R887" s="117"/>
      <c r="S887" s="117"/>
      <c r="T887" s="117"/>
      <c r="U887" s="70"/>
      <c r="V887" s="70"/>
      <c r="W887" s="70"/>
      <c r="X887" s="117"/>
      <c r="Y887" s="70"/>
      <c r="Z887" s="117"/>
    </row>
    <row r="888" ht="15.75" customHeight="1">
      <c r="H888" s="117"/>
      <c r="I888" s="117"/>
      <c r="J888" s="117"/>
      <c r="M888" s="70"/>
      <c r="N888" s="70"/>
      <c r="O888" s="70"/>
      <c r="P888" s="117"/>
      <c r="Q888" s="70"/>
      <c r="R888" s="117"/>
      <c r="S888" s="117"/>
      <c r="T888" s="117"/>
      <c r="U888" s="70"/>
      <c r="V888" s="70"/>
      <c r="W888" s="70"/>
      <c r="X888" s="117"/>
      <c r="Y888" s="70"/>
      <c r="Z888" s="117"/>
    </row>
    <row r="889" ht="15.75" customHeight="1">
      <c r="H889" s="117"/>
      <c r="I889" s="117"/>
      <c r="J889" s="117"/>
      <c r="M889" s="70"/>
      <c r="N889" s="70"/>
      <c r="O889" s="70"/>
      <c r="P889" s="117"/>
      <c r="Q889" s="70"/>
      <c r="R889" s="117"/>
      <c r="S889" s="117"/>
      <c r="T889" s="117"/>
      <c r="U889" s="70"/>
      <c r="V889" s="70"/>
      <c r="W889" s="70"/>
      <c r="X889" s="117"/>
      <c r="Y889" s="70"/>
      <c r="Z889" s="117"/>
    </row>
    <row r="890" ht="15.75" customHeight="1">
      <c r="H890" s="117"/>
      <c r="I890" s="117"/>
      <c r="J890" s="117"/>
      <c r="M890" s="70"/>
      <c r="N890" s="70"/>
      <c r="O890" s="70"/>
      <c r="P890" s="117"/>
      <c r="Q890" s="70"/>
      <c r="R890" s="117"/>
      <c r="S890" s="117"/>
      <c r="T890" s="117"/>
      <c r="U890" s="70"/>
      <c r="V890" s="70"/>
      <c r="W890" s="70"/>
      <c r="X890" s="117"/>
      <c r="Y890" s="70"/>
      <c r="Z890" s="117"/>
    </row>
    <row r="891" ht="15.75" customHeight="1">
      <c r="H891" s="117"/>
      <c r="I891" s="117"/>
      <c r="J891" s="117"/>
      <c r="M891" s="70"/>
      <c r="N891" s="70"/>
      <c r="O891" s="70"/>
      <c r="P891" s="117"/>
      <c r="Q891" s="70"/>
      <c r="R891" s="117"/>
      <c r="S891" s="117"/>
      <c r="T891" s="117"/>
      <c r="U891" s="70"/>
      <c r="V891" s="70"/>
      <c r="W891" s="70"/>
      <c r="X891" s="117"/>
      <c r="Y891" s="70"/>
      <c r="Z891" s="117"/>
    </row>
    <row r="892" ht="15.75" customHeight="1">
      <c r="H892" s="117"/>
      <c r="I892" s="117"/>
      <c r="J892" s="117"/>
      <c r="M892" s="70"/>
      <c r="N892" s="70"/>
      <c r="O892" s="70"/>
      <c r="P892" s="117"/>
      <c r="Q892" s="70"/>
      <c r="R892" s="117"/>
      <c r="S892" s="117"/>
      <c r="T892" s="117"/>
      <c r="U892" s="70"/>
      <c r="V892" s="70"/>
      <c r="W892" s="70"/>
      <c r="X892" s="117"/>
      <c r="Y892" s="70"/>
      <c r="Z892" s="117"/>
    </row>
    <row r="893" ht="15.75" customHeight="1">
      <c r="H893" s="117"/>
      <c r="I893" s="117"/>
      <c r="J893" s="117"/>
      <c r="M893" s="70"/>
      <c r="N893" s="70"/>
      <c r="O893" s="70"/>
      <c r="P893" s="117"/>
      <c r="Q893" s="70"/>
      <c r="R893" s="117"/>
      <c r="S893" s="117"/>
      <c r="T893" s="117"/>
      <c r="U893" s="70"/>
      <c r="V893" s="70"/>
      <c r="W893" s="70"/>
      <c r="X893" s="117"/>
      <c r="Y893" s="70"/>
      <c r="Z893" s="117"/>
    </row>
    <row r="894" ht="15.75" customHeight="1">
      <c r="H894" s="117"/>
      <c r="I894" s="117"/>
      <c r="J894" s="117"/>
      <c r="M894" s="70"/>
      <c r="N894" s="70"/>
      <c r="O894" s="70"/>
      <c r="P894" s="117"/>
      <c r="Q894" s="70"/>
      <c r="R894" s="117"/>
      <c r="S894" s="117"/>
      <c r="T894" s="117"/>
      <c r="U894" s="70"/>
      <c r="V894" s="70"/>
      <c r="W894" s="70"/>
      <c r="X894" s="117"/>
      <c r="Y894" s="70"/>
      <c r="Z894" s="117"/>
    </row>
    <row r="895" ht="15.75" customHeight="1">
      <c r="H895" s="117"/>
      <c r="I895" s="117"/>
      <c r="J895" s="117"/>
      <c r="M895" s="70"/>
      <c r="N895" s="70"/>
      <c r="O895" s="70"/>
      <c r="P895" s="117"/>
      <c r="Q895" s="70"/>
      <c r="R895" s="117"/>
      <c r="S895" s="117"/>
      <c r="T895" s="117"/>
      <c r="U895" s="70"/>
      <c r="V895" s="70"/>
      <c r="W895" s="70"/>
      <c r="X895" s="117"/>
      <c r="Y895" s="70"/>
      <c r="Z895" s="117"/>
    </row>
    <row r="896" ht="15.75" customHeight="1">
      <c r="H896" s="117"/>
      <c r="I896" s="117"/>
      <c r="J896" s="117"/>
      <c r="M896" s="70"/>
      <c r="N896" s="70"/>
      <c r="O896" s="70"/>
      <c r="P896" s="117"/>
      <c r="Q896" s="70"/>
      <c r="R896" s="117"/>
      <c r="S896" s="117"/>
      <c r="T896" s="117"/>
      <c r="U896" s="70"/>
      <c r="V896" s="70"/>
      <c r="W896" s="70"/>
      <c r="X896" s="117"/>
      <c r="Y896" s="70"/>
      <c r="Z896" s="117"/>
    </row>
    <row r="897" ht="15.75" customHeight="1">
      <c r="H897" s="117"/>
      <c r="I897" s="117"/>
      <c r="J897" s="117"/>
      <c r="M897" s="70"/>
      <c r="N897" s="70"/>
      <c r="O897" s="70"/>
      <c r="P897" s="117"/>
      <c r="Q897" s="70"/>
      <c r="R897" s="117"/>
      <c r="S897" s="117"/>
      <c r="T897" s="117"/>
      <c r="U897" s="70"/>
      <c r="V897" s="70"/>
      <c r="W897" s="70"/>
      <c r="X897" s="117"/>
      <c r="Y897" s="70"/>
      <c r="Z897" s="117"/>
    </row>
    <row r="898" ht="15.75" customHeight="1">
      <c r="H898" s="117"/>
      <c r="I898" s="117"/>
      <c r="J898" s="117"/>
      <c r="M898" s="70"/>
      <c r="N898" s="70"/>
      <c r="O898" s="70"/>
      <c r="P898" s="117"/>
      <c r="Q898" s="70"/>
      <c r="R898" s="117"/>
      <c r="S898" s="117"/>
      <c r="T898" s="117"/>
      <c r="U898" s="70"/>
      <c r="V898" s="70"/>
      <c r="W898" s="70"/>
      <c r="X898" s="117"/>
      <c r="Y898" s="70"/>
      <c r="Z898" s="117"/>
    </row>
    <row r="899" ht="15.75" customHeight="1">
      <c r="H899" s="117"/>
      <c r="I899" s="117"/>
      <c r="J899" s="117"/>
      <c r="M899" s="70"/>
      <c r="N899" s="70"/>
      <c r="O899" s="70"/>
      <c r="P899" s="117"/>
      <c r="Q899" s="70"/>
      <c r="R899" s="117"/>
      <c r="S899" s="117"/>
      <c r="T899" s="117"/>
      <c r="U899" s="70"/>
      <c r="V899" s="70"/>
      <c r="W899" s="70"/>
      <c r="X899" s="117"/>
      <c r="Y899" s="70"/>
      <c r="Z899" s="117"/>
    </row>
    <row r="900" ht="15.75" customHeight="1">
      <c r="H900" s="117"/>
      <c r="I900" s="117"/>
      <c r="J900" s="117"/>
      <c r="M900" s="70"/>
      <c r="N900" s="70"/>
      <c r="O900" s="70"/>
      <c r="P900" s="117"/>
      <c r="Q900" s="70"/>
      <c r="R900" s="117"/>
      <c r="S900" s="117"/>
      <c r="T900" s="117"/>
      <c r="U900" s="70"/>
      <c r="V900" s="70"/>
      <c r="W900" s="70"/>
      <c r="X900" s="117"/>
      <c r="Y900" s="70"/>
      <c r="Z900" s="117"/>
    </row>
    <row r="901" ht="15.75" customHeight="1">
      <c r="H901" s="117"/>
      <c r="I901" s="117"/>
      <c r="J901" s="117"/>
      <c r="M901" s="70"/>
      <c r="N901" s="70"/>
      <c r="O901" s="70"/>
      <c r="P901" s="117"/>
      <c r="Q901" s="70"/>
      <c r="R901" s="117"/>
      <c r="S901" s="117"/>
      <c r="T901" s="117"/>
      <c r="U901" s="70"/>
      <c r="V901" s="70"/>
      <c r="W901" s="70"/>
      <c r="X901" s="117"/>
      <c r="Y901" s="70"/>
      <c r="Z901" s="117"/>
    </row>
    <row r="902" ht="15.75" customHeight="1">
      <c r="H902" s="117"/>
      <c r="I902" s="117"/>
      <c r="J902" s="117"/>
      <c r="M902" s="70"/>
      <c r="N902" s="70"/>
      <c r="O902" s="70"/>
      <c r="P902" s="117"/>
      <c r="Q902" s="70"/>
      <c r="R902" s="117"/>
      <c r="S902" s="117"/>
      <c r="T902" s="117"/>
      <c r="U902" s="70"/>
      <c r="V902" s="70"/>
      <c r="W902" s="70"/>
      <c r="X902" s="117"/>
      <c r="Y902" s="70"/>
      <c r="Z902" s="117"/>
    </row>
    <row r="903" ht="15.75" customHeight="1">
      <c r="H903" s="117"/>
      <c r="I903" s="117"/>
      <c r="J903" s="117"/>
      <c r="M903" s="70"/>
      <c r="N903" s="70"/>
      <c r="O903" s="70"/>
      <c r="P903" s="117"/>
      <c r="Q903" s="70"/>
      <c r="R903" s="117"/>
      <c r="S903" s="117"/>
      <c r="T903" s="117"/>
      <c r="U903" s="70"/>
      <c r="V903" s="70"/>
      <c r="W903" s="70"/>
      <c r="X903" s="117"/>
      <c r="Y903" s="70"/>
      <c r="Z903" s="117"/>
    </row>
    <row r="904" ht="15.75" customHeight="1">
      <c r="H904" s="117"/>
      <c r="I904" s="117"/>
      <c r="J904" s="117"/>
      <c r="M904" s="70"/>
      <c r="N904" s="70"/>
      <c r="O904" s="70"/>
      <c r="P904" s="117"/>
      <c r="Q904" s="70"/>
      <c r="R904" s="117"/>
      <c r="S904" s="117"/>
      <c r="T904" s="117"/>
      <c r="U904" s="70"/>
      <c r="V904" s="70"/>
      <c r="W904" s="70"/>
      <c r="X904" s="117"/>
      <c r="Y904" s="70"/>
      <c r="Z904" s="117"/>
    </row>
    <row r="905" ht="15.75" customHeight="1">
      <c r="H905" s="117"/>
      <c r="I905" s="117"/>
      <c r="J905" s="117"/>
      <c r="M905" s="70"/>
      <c r="N905" s="70"/>
      <c r="O905" s="70"/>
      <c r="P905" s="117"/>
      <c r="Q905" s="70"/>
      <c r="R905" s="117"/>
      <c r="S905" s="117"/>
      <c r="T905" s="117"/>
      <c r="U905" s="70"/>
      <c r="V905" s="70"/>
      <c r="W905" s="70"/>
      <c r="X905" s="117"/>
      <c r="Y905" s="70"/>
      <c r="Z905" s="117"/>
    </row>
    <row r="906" ht="15.75" customHeight="1">
      <c r="H906" s="117"/>
      <c r="I906" s="117"/>
      <c r="J906" s="117"/>
      <c r="M906" s="70"/>
      <c r="N906" s="70"/>
      <c r="O906" s="70"/>
      <c r="P906" s="117"/>
      <c r="Q906" s="70"/>
      <c r="R906" s="117"/>
      <c r="S906" s="117"/>
      <c r="T906" s="117"/>
      <c r="U906" s="70"/>
      <c r="V906" s="70"/>
      <c r="W906" s="70"/>
      <c r="X906" s="117"/>
      <c r="Y906" s="70"/>
      <c r="Z906" s="117"/>
    </row>
    <row r="907" ht="15.75" customHeight="1">
      <c r="H907" s="117"/>
      <c r="I907" s="117"/>
      <c r="J907" s="117"/>
      <c r="M907" s="70"/>
      <c r="N907" s="70"/>
      <c r="O907" s="70"/>
      <c r="P907" s="117"/>
      <c r="Q907" s="70"/>
      <c r="R907" s="117"/>
      <c r="S907" s="117"/>
      <c r="T907" s="117"/>
      <c r="U907" s="70"/>
      <c r="V907" s="70"/>
      <c r="W907" s="70"/>
      <c r="X907" s="117"/>
      <c r="Y907" s="70"/>
      <c r="Z907" s="117"/>
    </row>
    <row r="908" ht="15.75" customHeight="1">
      <c r="H908" s="117"/>
      <c r="I908" s="117"/>
      <c r="J908" s="117"/>
      <c r="M908" s="70"/>
      <c r="N908" s="70"/>
      <c r="O908" s="70"/>
      <c r="P908" s="117"/>
      <c r="Q908" s="70"/>
      <c r="R908" s="117"/>
      <c r="S908" s="117"/>
      <c r="T908" s="117"/>
      <c r="U908" s="70"/>
      <c r="V908" s="70"/>
      <c r="W908" s="70"/>
      <c r="X908" s="117"/>
      <c r="Y908" s="70"/>
      <c r="Z908" s="117"/>
    </row>
    <row r="909" ht="15.75" customHeight="1">
      <c r="H909" s="117"/>
      <c r="I909" s="117"/>
      <c r="J909" s="117"/>
      <c r="M909" s="70"/>
      <c r="N909" s="70"/>
      <c r="O909" s="70"/>
      <c r="P909" s="117"/>
      <c r="Q909" s="70"/>
      <c r="R909" s="117"/>
      <c r="S909" s="117"/>
      <c r="T909" s="117"/>
      <c r="U909" s="70"/>
      <c r="V909" s="70"/>
      <c r="W909" s="70"/>
      <c r="X909" s="117"/>
      <c r="Y909" s="70"/>
      <c r="Z909" s="117"/>
    </row>
    <row r="910" ht="15.75" customHeight="1">
      <c r="H910" s="117"/>
      <c r="I910" s="117"/>
      <c r="J910" s="117"/>
      <c r="M910" s="70"/>
      <c r="N910" s="70"/>
      <c r="O910" s="70"/>
      <c r="P910" s="117"/>
      <c r="Q910" s="70"/>
      <c r="R910" s="117"/>
      <c r="S910" s="117"/>
      <c r="T910" s="117"/>
      <c r="U910" s="70"/>
      <c r="V910" s="70"/>
      <c r="W910" s="70"/>
      <c r="X910" s="117"/>
      <c r="Y910" s="70"/>
      <c r="Z910" s="117"/>
    </row>
    <row r="911" ht="15.75" customHeight="1">
      <c r="H911" s="117"/>
      <c r="I911" s="117"/>
      <c r="J911" s="117"/>
      <c r="M911" s="70"/>
      <c r="N911" s="70"/>
      <c r="O911" s="70"/>
      <c r="P911" s="117"/>
      <c r="Q911" s="70"/>
      <c r="R911" s="117"/>
      <c r="S911" s="117"/>
      <c r="T911" s="117"/>
      <c r="U911" s="70"/>
      <c r="V911" s="70"/>
      <c r="W911" s="70"/>
      <c r="X911" s="117"/>
      <c r="Y911" s="70"/>
      <c r="Z911" s="117"/>
    </row>
    <row r="912" ht="15.75" customHeight="1">
      <c r="H912" s="117"/>
      <c r="I912" s="117"/>
      <c r="J912" s="117"/>
      <c r="M912" s="70"/>
      <c r="N912" s="70"/>
      <c r="O912" s="70"/>
      <c r="P912" s="117"/>
      <c r="Q912" s="70"/>
      <c r="R912" s="117"/>
      <c r="S912" s="117"/>
      <c r="T912" s="117"/>
      <c r="U912" s="70"/>
      <c r="V912" s="70"/>
      <c r="W912" s="70"/>
      <c r="X912" s="117"/>
      <c r="Y912" s="70"/>
      <c r="Z912" s="117"/>
    </row>
    <row r="913" ht="15.75" customHeight="1">
      <c r="H913" s="117"/>
      <c r="I913" s="117"/>
      <c r="J913" s="117"/>
      <c r="M913" s="70"/>
      <c r="N913" s="70"/>
      <c r="O913" s="70"/>
      <c r="P913" s="117"/>
      <c r="Q913" s="70"/>
      <c r="R913" s="117"/>
      <c r="S913" s="117"/>
      <c r="T913" s="117"/>
      <c r="U913" s="70"/>
      <c r="V913" s="70"/>
      <c r="W913" s="70"/>
      <c r="X913" s="117"/>
      <c r="Y913" s="70"/>
      <c r="Z913" s="117"/>
    </row>
    <row r="914" ht="15.75" customHeight="1">
      <c r="H914" s="117"/>
      <c r="I914" s="117"/>
      <c r="J914" s="117"/>
      <c r="M914" s="70"/>
      <c r="N914" s="70"/>
      <c r="O914" s="70"/>
      <c r="P914" s="117"/>
      <c r="Q914" s="70"/>
      <c r="R914" s="117"/>
      <c r="S914" s="117"/>
      <c r="T914" s="117"/>
      <c r="U914" s="70"/>
      <c r="V914" s="70"/>
      <c r="W914" s="70"/>
      <c r="X914" s="117"/>
      <c r="Y914" s="70"/>
      <c r="Z914" s="117"/>
    </row>
    <row r="915" ht="15.75" customHeight="1">
      <c r="H915" s="117"/>
      <c r="I915" s="117"/>
      <c r="J915" s="117"/>
      <c r="M915" s="70"/>
      <c r="N915" s="70"/>
      <c r="O915" s="70"/>
      <c r="P915" s="117"/>
      <c r="Q915" s="70"/>
      <c r="R915" s="117"/>
      <c r="S915" s="117"/>
      <c r="T915" s="117"/>
      <c r="U915" s="70"/>
      <c r="V915" s="70"/>
      <c r="W915" s="70"/>
      <c r="X915" s="117"/>
      <c r="Y915" s="70"/>
      <c r="Z915" s="117"/>
    </row>
    <row r="916" ht="15.75" customHeight="1">
      <c r="H916" s="117"/>
      <c r="I916" s="117"/>
      <c r="J916" s="117"/>
      <c r="M916" s="70"/>
      <c r="N916" s="70"/>
      <c r="O916" s="70"/>
      <c r="P916" s="117"/>
      <c r="Q916" s="70"/>
      <c r="R916" s="117"/>
      <c r="S916" s="117"/>
      <c r="T916" s="117"/>
      <c r="U916" s="70"/>
      <c r="V916" s="70"/>
      <c r="W916" s="70"/>
      <c r="X916" s="117"/>
      <c r="Y916" s="70"/>
      <c r="Z916" s="117"/>
    </row>
    <row r="917" ht="15.75" customHeight="1">
      <c r="H917" s="117"/>
      <c r="I917" s="117"/>
      <c r="J917" s="117"/>
      <c r="M917" s="70"/>
      <c r="N917" s="70"/>
      <c r="O917" s="70"/>
      <c r="P917" s="117"/>
      <c r="Q917" s="70"/>
      <c r="R917" s="117"/>
      <c r="S917" s="117"/>
      <c r="T917" s="117"/>
      <c r="U917" s="70"/>
      <c r="V917" s="70"/>
      <c r="W917" s="70"/>
      <c r="X917" s="117"/>
      <c r="Y917" s="70"/>
      <c r="Z917" s="117"/>
    </row>
    <row r="918" ht="15.75" customHeight="1">
      <c r="H918" s="117"/>
      <c r="I918" s="117"/>
      <c r="J918" s="117"/>
      <c r="M918" s="70"/>
      <c r="N918" s="70"/>
      <c r="O918" s="70"/>
      <c r="P918" s="117"/>
      <c r="Q918" s="70"/>
      <c r="R918" s="117"/>
      <c r="S918" s="117"/>
      <c r="T918" s="117"/>
      <c r="U918" s="70"/>
      <c r="V918" s="70"/>
      <c r="W918" s="70"/>
      <c r="X918" s="117"/>
      <c r="Y918" s="70"/>
      <c r="Z918" s="117"/>
    </row>
    <row r="919" ht="15.75" customHeight="1">
      <c r="H919" s="117"/>
      <c r="I919" s="117"/>
      <c r="J919" s="117"/>
      <c r="M919" s="70"/>
      <c r="N919" s="70"/>
      <c r="O919" s="70"/>
      <c r="P919" s="117"/>
      <c r="Q919" s="70"/>
      <c r="R919" s="117"/>
      <c r="S919" s="117"/>
      <c r="T919" s="117"/>
      <c r="U919" s="70"/>
      <c r="V919" s="70"/>
      <c r="W919" s="70"/>
      <c r="X919" s="117"/>
      <c r="Y919" s="70"/>
      <c r="Z919" s="117"/>
    </row>
    <row r="920" ht="15.75" customHeight="1">
      <c r="H920" s="117"/>
      <c r="I920" s="117"/>
      <c r="J920" s="117"/>
      <c r="M920" s="70"/>
      <c r="N920" s="70"/>
      <c r="O920" s="70"/>
      <c r="P920" s="117"/>
      <c r="Q920" s="70"/>
      <c r="R920" s="117"/>
      <c r="S920" s="117"/>
      <c r="T920" s="117"/>
      <c r="U920" s="70"/>
      <c r="V920" s="70"/>
      <c r="W920" s="70"/>
      <c r="X920" s="117"/>
      <c r="Y920" s="70"/>
      <c r="Z920" s="117"/>
    </row>
    <row r="921" ht="15.75" customHeight="1">
      <c r="H921" s="117"/>
      <c r="I921" s="117"/>
      <c r="J921" s="117"/>
      <c r="M921" s="70"/>
      <c r="N921" s="70"/>
      <c r="O921" s="70"/>
      <c r="P921" s="117"/>
      <c r="Q921" s="70"/>
      <c r="R921" s="117"/>
      <c r="S921" s="117"/>
      <c r="T921" s="117"/>
      <c r="U921" s="70"/>
      <c r="V921" s="70"/>
      <c r="W921" s="70"/>
      <c r="X921" s="117"/>
      <c r="Y921" s="70"/>
      <c r="Z921" s="117"/>
    </row>
    <row r="922" ht="15.75" customHeight="1">
      <c r="H922" s="117"/>
      <c r="I922" s="117"/>
      <c r="J922" s="117"/>
      <c r="M922" s="70"/>
      <c r="N922" s="70"/>
      <c r="O922" s="70"/>
      <c r="P922" s="117"/>
      <c r="Q922" s="70"/>
      <c r="R922" s="117"/>
      <c r="S922" s="117"/>
      <c r="T922" s="117"/>
      <c r="U922" s="70"/>
      <c r="V922" s="70"/>
      <c r="W922" s="70"/>
      <c r="X922" s="117"/>
      <c r="Y922" s="70"/>
      <c r="Z922" s="117"/>
    </row>
    <row r="923" ht="15.75" customHeight="1">
      <c r="H923" s="117"/>
      <c r="I923" s="117"/>
      <c r="J923" s="117"/>
      <c r="M923" s="70"/>
      <c r="N923" s="70"/>
      <c r="O923" s="70"/>
      <c r="P923" s="117"/>
      <c r="Q923" s="70"/>
      <c r="R923" s="117"/>
      <c r="S923" s="117"/>
      <c r="T923" s="117"/>
      <c r="U923" s="70"/>
      <c r="V923" s="70"/>
      <c r="W923" s="70"/>
      <c r="X923" s="117"/>
      <c r="Y923" s="70"/>
      <c r="Z923" s="117"/>
    </row>
    <row r="924" ht="15.75" customHeight="1">
      <c r="H924" s="117"/>
      <c r="I924" s="117"/>
      <c r="J924" s="117"/>
      <c r="M924" s="70"/>
      <c r="N924" s="70"/>
      <c r="O924" s="70"/>
      <c r="P924" s="117"/>
      <c r="Q924" s="70"/>
      <c r="R924" s="117"/>
      <c r="S924" s="117"/>
      <c r="T924" s="117"/>
      <c r="U924" s="70"/>
      <c r="V924" s="70"/>
      <c r="W924" s="70"/>
      <c r="X924" s="117"/>
      <c r="Y924" s="70"/>
      <c r="Z924" s="117"/>
    </row>
    <row r="925" ht="15.75" customHeight="1">
      <c r="H925" s="117"/>
      <c r="I925" s="117"/>
      <c r="J925" s="117"/>
      <c r="M925" s="70"/>
      <c r="N925" s="70"/>
      <c r="O925" s="70"/>
      <c r="P925" s="117"/>
      <c r="Q925" s="70"/>
      <c r="R925" s="117"/>
      <c r="S925" s="117"/>
      <c r="T925" s="117"/>
      <c r="U925" s="70"/>
      <c r="V925" s="70"/>
      <c r="W925" s="70"/>
      <c r="X925" s="117"/>
      <c r="Y925" s="70"/>
      <c r="Z925" s="117"/>
    </row>
    <row r="926" ht="15.75" customHeight="1">
      <c r="H926" s="117"/>
      <c r="I926" s="117"/>
      <c r="J926" s="117"/>
      <c r="M926" s="70"/>
      <c r="N926" s="70"/>
      <c r="O926" s="70"/>
      <c r="P926" s="117"/>
      <c r="Q926" s="70"/>
      <c r="R926" s="117"/>
      <c r="S926" s="117"/>
      <c r="T926" s="117"/>
      <c r="U926" s="70"/>
      <c r="V926" s="70"/>
      <c r="W926" s="70"/>
      <c r="X926" s="117"/>
      <c r="Y926" s="70"/>
      <c r="Z926" s="117"/>
    </row>
    <row r="927" ht="15.75" customHeight="1">
      <c r="H927" s="117"/>
      <c r="I927" s="117"/>
      <c r="J927" s="117"/>
      <c r="M927" s="70"/>
      <c r="N927" s="70"/>
      <c r="O927" s="70"/>
      <c r="P927" s="117"/>
      <c r="Q927" s="70"/>
      <c r="R927" s="117"/>
      <c r="S927" s="117"/>
      <c r="T927" s="117"/>
      <c r="U927" s="70"/>
      <c r="V927" s="70"/>
      <c r="W927" s="70"/>
      <c r="X927" s="117"/>
      <c r="Y927" s="70"/>
      <c r="Z927" s="117"/>
    </row>
    <row r="928" ht="15.75" customHeight="1">
      <c r="H928" s="117"/>
      <c r="I928" s="117"/>
      <c r="J928" s="117"/>
      <c r="M928" s="70"/>
      <c r="N928" s="70"/>
      <c r="O928" s="70"/>
      <c r="P928" s="117"/>
      <c r="Q928" s="70"/>
      <c r="R928" s="117"/>
      <c r="S928" s="117"/>
      <c r="T928" s="117"/>
      <c r="U928" s="70"/>
      <c r="V928" s="70"/>
      <c r="W928" s="70"/>
      <c r="X928" s="117"/>
      <c r="Y928" s="70"/>
      <c r="Z928" s="117"/>
    </row>
    <row r="929" ht="15.75" customHeight="1">
      <c r="H929" s="117"/>
      <c r="I929" s="117"/>
      <c r="J929" s="117"/>
      <c r="M929" s="70"/>
      <c r="N929" s="70"/>
      <c r="O929" s="70"/>
      <c r="P929" s="117"/>
      <c r="Q929" s="70"/>
      <c r="R929" s="117"/>
      <c r="S929" s="117"/>
      <c r="T929" s="117"/>
      <c r="U929" s="70"/>
      <c r="V929" s="70"/>
      <c r="W929" s="70"/>
      <c r="X929" s="117"/>
      <c r="Y929" s="70"/>
      <c r="Z929" s="117"/>
    </row>
    <row r="930" ht="15.75" customHeight="1">
      <c r="H930" s="117"/>
      <c r="I930" s="117"/>
      <c r="J930" s="117"/>
      <c r="M930" s="70"/>
      <c r="N930" s="70"/>
      <c r="O930" s="70"/>
      <c r="P930" s="117"/>
      <c r="Q930" s="70"/>
      <c r="R930" s="117"/>
      <c r="S930" s="117"/>
      <c r="T930" s="117"/>
      <c r="U930" s="70"/>
      <c r="V930" s="70"/>
      <c r="W930" s="70"/>
      <c r="X930" s="117"/>
      <c r="Y930" s="70"/>
      <c r="Z930" s="117"/>
    </row>
    <row r="931" ht="15.75" customHeight="1">
      <c r="H931" s="117"/>
      <c r="I931" s="117"/>
      <c r="J931" s="117"/>
      <c r="M931" s="70"/>
      <c r="N931" s="70"/>
      <c r="O931" s="70"/>
      <c r="P931" s="117"/>
      <c r="Q931" s="70"/>
      <c r="R931" s="117"/>
      <c r="S931" s="117"/>
      <c r="T931" s="117"/>
      <c r="U931" s="70"/>
      <c r="V931" s="70"/>
      <c r="W931" s="70"/>
      <c r="X931" s="117"/>
      <c r="Y931" s="70"/>
      <c r="Z931" s="117"/>
    </row>
    <row r="932" ht="15.75" customHeight="1">
      <c r="H932" s="117"/>
      <c r="I932" s="117"/>
      <c r="J932" s="117"/>
      <c r="M932" s="70"/>
      <c r="N932" s="70"/>
      <c r="O932" s="70"/>
      <c r="P932" s="117"/>
      <c r="Q932" s="70"/>
      <c r="R932" s="117"/>
      <c r="S932" s="117"/>
      <c r="T932" s="117"/>
      <c r="U932" s="70"/>
      <c r="V932" s="70"/>
      <c r="W932" s="70"/>
      <c r="X932" s="117"/>
      <c r="Y932" s="70"/>
      <c r="Z932" s="117"/>
    </row>
    <row r="933" ht="15.75" customHeight="1">
      <c r="H933" s="117"/>
      <c r="I933" s="117"/>
      <c r="J933" s="117"/>
      <c r="M933" s="70"/>
      <c r="N933" s="70"/>
      <c r="O933" s="70"/>
      <c r="P933" s="117"/>
      <c r="Q933" s="70"/>
      <c r="R933" s="117"/>
      <c r="S933" s="117"/>
      <c r="T933" s="117"/>
      <c r="U933" s="70"/>
      <c r="V933" s="70"/>
      <c r="W933" s="70"/>
      <c r="X933" s="117"/>
      <c r="Y933" s="70"/>
      <c r="Z933" s="117"/>
    </row>
    <row r="934" ht="15.75" customHeight="1">
      <c r="H934" s="117"/>
      <c r="I934" s="117"/>
      <c r="J934" s="117"/>
      <c r="M934" s="70"/>
      <c r="N934" s="70"/>
      <c r="O934" s="70"/>
      <c r="P934" s="117"/>
      <c r="Q934" s="70"/>
      <c r="R934" s="117"/>
      <c r="S934" s="117"/>
      <c r="T934" s="117"/>
      <c r="U934" s="70"/>
      <c r="V934" s="70"/>
      <c r="W934" s="70"/>
      <c r="X934" s="117"/>
      <c r="Y934" s="70"/>
      <c r="Z934" s="117"/>
    </row>
    <row r="935" ht="15.75" customHeight="1">
      <c r="H935" s="117"/>
      <c r="I935" s="117"/>
      <c r="J935" s="117"/>
      <c r="M935" s="70"/>
      <c r="N935" s="70"/>
      <c r="O935" s="70"/>
      <c r="P935" s="117"/>
      <c r="Q935" s="70"/>
      <c r="R935" s="117"/>
      <c r="S935" s="117"/>
      <c r="T935" s="117"/>
      <c r="U935" s="70"/>
      <c r="V935" s="70"/>
      <c r="W935" s="70"/>
      <c r="X935" s="117"/>
      <c r="Y935" s="70"/>
      <c r="Z935" s="117"/>
    </row>
    <row r="936" ht="15.75" customHeight="1">
      <c r="H936" s="117"/>
      <c r="I936" s="117"/>
      <c r="J936" s="117"/>
      <c r="M936" s="70"/>
      <c r="N936" s="70"/>
      <c r="O936" s="70"/>
      <c r="P936" s="117"/>
      <c r="Q936" s="70"/>
      <c r="R936" s="117"/>
      <c r="S936" s="117"/>
      <c r="T936" s="117"/>
      <c r="U936" s="70"/>
      <c r="V936" s="70"/>
      <c r="W936" s="70"/>
      <c r="X936" s="117"/>
      <c r="Y936" s="70"/>
      <c r="Z936" s="117"/>
    </row>
    <row r="937" ht="15.75" customHeight="1">
      <c r="H937" s="117"/>
      <c r="I937" s="117"/>
      <c r="J937" s="117"/>
      <c r="M937" s="70"/>
      <c r="N937" s="70"/>
      <c r="O937" s="70"/>
      <c r="P937" s="117"/>
      <c r="Q937" s="70"/>
      <c r="R937" s="117"/>
      <c r="S937" s="117"/>
      <c r="T937" s="117"/>
      <c r="U937" s="70"/>
      <c r="V937" s="70"/>
      <c r="W937" s="70"/>
      <c r="X937" s="117"/>
      <c r="Y937" s="70"/>
      <c r="Z937" s="117"/>
    </row>
    <row r="938" ht="15.75" customHeight="1">
      <c r="H938" s="117"/>
      <c r="I938" s="117"/>
      <c r="J938" s="117"/>
      <c r="M938" s="70"/>
      <c r="N938" s="70"/>
      <c r="O938" s="70"/>
      <c r="P938" s="117"/>
      <c r="Q938" s="70"/>
      <c r="R938" s="117"/>
      <c r="S938" s="117"/>
      <c r="T938" s="117"/>
      <c r="U938" s="70"/>
      <c r="V938" s="70"/>
      <c r="W938" s="70"/>
      <c r="X938" s="117"/>
      <c r="Y938" s="70"/>
      <c r="Z938" s="117"/>
    </row>
    <row r="939" ht="15.75" customHeight="1">
      <c r="H939" s="117"/>
      <c r="I939" s="117"/>
      <c r="J939" s="117"/>
      <c r="M939" s="70"/>
      <c r="N939" s="70"/>
      <c r="O939" s="70"/>
      <c r="P939" s="117"/>
      <c r="Q939" s="70"/>
      <c r="R939" s="117"/>
      <c r="S939" s="117"/>
      <c r="T939" s="117"/>
      <c r="U939" s="70"/>
      <c r="V939" s="70"/>
      <c r="W939" s="70"/>
      <c r="X939" s="117"/>
      <c r="Y939" s="70"/>
      <c r="Z939" s="117"/>
    </row>
    <row r="940" ht="15.75" customHeight="1">
      <c r="H940" s="117"/>
      <c r="I940" s="117"/>
      <c r="J940" s="117"/>
      <c r="M940" s="70"/>
      <c r="N940" s="70"/>
      <c r="O940" s="70"/>
      <c r="P940" s="117"/>
      <c r="Q940" s="70"/>
      <c r="R940" s="117"/>
      <c r="S940" s="117"/>
      <c r="T940" s="117"/>
      <c r="U940" s="70"/>
      <c r="V940" s="70"/>
      <c r="W940" s="70"/>
      <c r="X940" s="117"/>
      <c r="Y940" s="70"/>
      <c r="Z940" s="117"/>
    </row>
    <row r="941" ht="15.75" customHeight="1">
      <c r="H941" s="117"/>
      <c r="I941" s="117"/>
      <c r="J941" s="117"/>
      <c r="M941" s="70"/>
      <c r="N941" s="70"/>
      <c r="O941" s="70"/>
      <c r="P941" s="117"/>
      <c r="Q941" s="70"/>
      <c r="R941" s="117"/>
      <c r="S941" s="117"/>
      <c r="T941" s="117"/>
      <c r="U941" s="70"/>
      <c r="V941" s="70"/>
      <c r="W941" s="70"/>
      <c r="X941" s="117"/>
      <c r="Y941" s="70"/>
      <c r="Z941" s="117"/>
    </row>
    <row r="942" ht="15.75" customHeight="1">
      <c r="H942" s="117"/>
      <c r="I942" s="117"/>
      <c r="J942" s="117"/>
      <c r="M942" s="70"/>
      <c r="N942" s="70"/>
      <c r="O942" s="70"/>
      <c r="P942" s="117"/>
      <c r="Q942" s="70"/>
      <c r="R942" s="117"/>
      <c r="S942" s="117"/>
      <c r="T942" s="117"/>
      <c r="U942" s="70"/>
      <c r="V942" s="70"/>
      <c r="W942" s="70"/>
      <c r="X942" s="117"/>
      <c r="Y942" s="70"/>
      <c r="Z942" s="117"/>
    </row>
    <row r="943" ht="15.75" customHeight="1">
      <c r="H943" s="117"/>
      <c r="I943" s="117"/>
      <c r="J943" s="117"/>
      <c r="M943" s="70"/>
      <c r="N943" s="70"/>
      <c r="O943" s="70"/>
      <c r="P943" s="117"/>
      <c r="Q943" s="70"/>
      <c r="R943" s="117"/>
      <c r="S943" s="117"/>
      <c r="T943" s="117"/>
      <c r="U943" s="70"/>
      <c r="V943" s="70"/>
      <c r="W943" s="70"/>
      <c r="X943" s="117"/>
      <c r="Y943" s="70"/>
      <c r="Z943" s="117"/>
    </row>
    <row r="944" ht="15.75" customHeight="1">
      <c r="H944" s="117"/>
      <c r="I944" s="117"/>
      <c r="J944" s="117"/>
      <c r="M944" s="70"/>
      <c r="N944" s="70"/>
      <c r="O944" s="70"/>
      <c r="P944" s="117"/>
      <c r="Q944" s="70"/>
      <c r="R944" s="117"/>
      <c r="S944" s="117"/>
      <c r="T944" s="117"/>
      <c r="U944" s="70"/>
      <c r="V944" s="70"/>
      <c r="W944" s="70"/>
      <c r="X944" s="117"/>
      <c r="Y944" s="70"/>
      <c r="Z944" s="117"/>
    </row>
    <row r="945" ht="15.75" customHeight="1">
      <c r="H945" s="117"/>
      <c r="I945" s="117"/>
      <c r="J945" s="117"/>
      <c r="M945" s="70"/>
      <c r="N945" s="70"/>
      <c r="O945" s="70"/>
      <c r="P945" s="117"/>
      <c r="Q945" s="70"/>
      <c r="R945" s="117"/>
      <c r="S945" s="117"/>
      <c r="T945" s="117"/>
      <c r="U945" s="70"/>
      <c r="V945" s="70"/>
      <c r="W945" s="70"/>
      <c r="X945" s="117"/>
      <c r="Y945" s="70"/>
      <c r="Z945" s="117"/>
    </row>
    <row r="946" ht="15.75" customHeight="1">
      <c r="H946" s="117"/>
      <c r="I946" s="117"/>
      <c r="J946" s="117"/>
      <c r="M946" s="70"/>
      <c r="N946" s="70"/>
      <c r="O946" s="70"/>
      <c r="P946" s="117"/>
      <c r="Q946" s="70"/>
      <c r="R946" s="117"/>
      <c r="S946" s="117"/>
      <c r="T946" s="117"/>
      <c r="U946" s="70"/>
      <c r="V946" s="70"/>
      <c r="W946" s="70"/>
      <c r="X946" s="117"/>
      <c r="Y946" s="70"/>
      <c r="Z946" s="117"/>
    </row>
    <row r="947" ht="15.75" customHeight="1">
      <c r="H947" s="117"/>
      <c r="I947" s="117"/>
      <c r="J947" s="117"/>
      <c r="M947" s="70"/>
      <c r="N947" s="70"/>
      <c r="O947" s="70"/>
      <c r="P947" s="117"/>
      <c r="Q947" s="70"/>
      <c r="R947" s="117"/>
      <c r="S947" s="117"/>
      <c r="T947" s="117"/>
      <c r="U947" s="70"/>
      <c r="V947" s="70"/>
      <c r="W947" s="70"/>
      <c r="X947" s="117"/>
      <c r="Y947" s="70"/>
      <c r="Z947" s="117"/>
    </row>
    <row r="948" ht="15.75" customHeight="1">
      <c r="H948" s="117"/>
      <c r="I948" s="117"/>
      <c r="J948" s="117"/>
      <c r="M948" s="70"/>
      <c r="N948" s="70"/>
      <c r="O948" s="70"/>
      <c r="P948" s="117"/>
      <c r="Q948" s="70"/>
      <c r="R948" s="117"/>
      <c r="S948" s="117"/>
      <c r="T948" s="117"/>
      <c r="U948" s="70"/>
      <c r="V948" s="70"/>
      <c r="W948" s="70"/>
      <c r="X948" s="117"/>
      <c r="Y948" s="70"/>
      <c r="Z948" s="117"/>
    </row>
    <row r="949" ht="15.75" customHeight="1">
      <c r="H949" s="117"/>
      <c r="I949" s="117"/>
      <c r="J949" s="117"/>
      <c r="M949" s="70"/>
      <c r="N949" s="70"/>
      <c r="O949" s="70"/>
      <c r="P949" s="117"/>
      <c r="Q949" s="70"/>
      <c r="R949" s="117"/>
      <c r="S949" s="117"/>
      <c r="T949" s="117"/>
      <c r="U949" s="70"/>
      <c r="V949" s="70"/>
      <c r="W949" s="70"/>
      <c r="X949" s="117"/>
      <c r="Y949" s="70"/>
      <c r="Z949" s="117"/>
    </row>
    <row r="950" ht="15.75" customHeight="1">
      <c r="H950" s="117"/>
      <c r="I950" s="117"/>
      <c r="J950" s="117"/>
      <c r="M950" s="70"/>
      <c r="N950" s="70"/>
      <c r="O950" s="70"/>
      <c r="P950" s="117"/>
      <c r="Q950" s="70"/>
      <c r="R950" s="117"/>
      <c r="S950" s="117"/>
      <c r="T950" s="117"/>
      <c r="U950" s="70"/>
      <c r="V950" s="70"/>
      <c r="W950" s="70"/>
      <c r="X950" s="117"/>
      <c r="Y950" s="70"/>
      <c r="Z950" s="117"/>
    </row>
    <row r="951" ht="15.75" customHeight="1">
      <c r="H951" s="117"/>
      <c r="I951" s="117"/>
      <c r="J951" s="117"/>
      <c r="M951" s="70"/>
      <c r="N951" s="70"/>
      <c r="O951" s="70"/>
      <c r="P951" s="117"/>
      <c r="Q951" s="70"/>
      <c r="R951" s="117"/>
      <c r="S951" s="117"/>
      <c r="T951" s="117"/>
      <c r="U951" s="70"/>
      <c r="V951" s="70"/>
      <c r="W951" s="70"/>
      <c r="X951" s="117"/>
      <c r="Y951" s="70"/>
      <c r="Z951" s="117"/>
    </row>
    <row r="952" ht="15.75" customHeight="1">
      <c r="H952" s="117"/>
      <c r="I952" s="117"/>
      <c r="J952" s="117"/>
      <c r="M952" s="70"/>
      <c r="N952" s="70"/>
      <c r="O952" s="70"/>
      <c r="P952" s="117"/>
      <c r="Q952" s="70"/>
      <c r="R952" s="117"/>
      <c r="S952" s="117"/>
      <c r="T952" s="117"/>
      <c r="U952" s="70"/>
      <c r="V952" s="70"/>
      <c r="W952" s="70"/>
      <c r="X952" s="117"/>
      <c r="Y952" s="70"/>
      <c r="Z952" s="117"/>
    </row>
    <row r="953" ht="15.75" customHeight="1">
      <c r="H953" s="117"/>
      <c r="I953" s="117"/>
      <c r="J953" s="117"/>
      <c r="M953" s="70"/>
      <c r="N953" s="70"/>
      <c r="O953" s="70"/>
      <c r="P953" s="117"/>
      <c r="Q953" s="70"/>
      <c r="R953" s="117"/>
      <c r="S953" s="117"/>
      <c r="T953" s="117"/>
      <c r="U953" s="70"/>
      <c r="V953" s="70"/>
      <c r="W953" s="70"/>
      <c r="X953" s="117"/>
      <c r="Y953" s="70"/>
      <c r="Z953" s="117"/>
    </row>
    <row r="954" ht="15.75" customHeight="1">
      <c r="H954" s="117"/>
      <c r="I954" s="117"/>
      <c r="J954" s="117"/>
      <c r="M954" s="70"/>
      <c r="N954" s="70"/>
      <c r="O954" s="70"/>
      <c r="P954" s="117"/>
      <c r="Q954" s="70"/>
      <c r="R954" s="117"/>
      <c r="S954" s="117"/>
      <c r="T954" s="117"/>
      <c r="U954" s="70"/>
      <c r="V954" s="70"/>
      <c r="W954" s="70"/>
      <c r="X954" s="117"/>
      <c r="Y954" s="70"/>
      <c r="Z954" s="117"/>
    </row>
    <row r="955" ht="15.75" customHeight="1">
      <c r="H955" s="117"/>
      <c r="I955" s="117"/>
      <c r="J955" s="117"/>
      <c r="M955" s="70"/>
      <c r="N955" s="70"/>
      <c r="O955" s="70"/>
      <c r="P955" s="117"/>
      <c r="Q955" s="70"/>
      <c r="R955" s="117"/>
      <c r="S955" s="117"/>
      <c r="T955" s="117"/>
      <c r="U955" s="70"/>
      <c r="V955" s="70"/>
      <c r="W955" s="70"/>
      <c r="X955" s="117"/>
      <c r="Y955" s="70"/>
      <c r="Z955" s="117"/>
    </row>
    <row r="956" ht="15.75" customHeight="1">
      <c r="H956" s="117"/>
      <c r="I956" s="117"/>
      <c r="J956" s="117"/>
      <c r="M956" s="70"/>
      <c r="N956" s="70"/>
      <c r="O956" s="70"/>
      <c r="P956" s="117"/>
      <c r="Q956" s="70"/>
      <c r="R956" s="117"/>
      <c r="S956" s="117"/>
      <c r="T956" s="117"/>
      <c r="U956" s="70"/>
      <c r="V956" s="70"/>
      <c r="W956" s="70"/>
      <c r="X956" s="117"/>
      <c r="Y956" s="70"/>
      <c r="Z956" s="117"/>
    </row>
    <row r="957" ht="15.75" customHeight="1">
      <c r="H957" s="117"/>
      <c r="I957" s="117"/>
      <c r="J957" s="117"/>
      <c r="M957" s="70"/>
      <c r="N957" s="70"/>
      <c r="O957" s="70"/>
      <c r="P957" s="117"/>
      <c r="Q957" s="70"/>
      <c r="R957" s="117"/>
      <c r="S957" s="117"/>
      <c r="T957" s="117"/>
      <c r="U957" s="70"/>
      <c r="V957" s="70"/>
      <c r="W957" s="70"/>
      <c r="X957" s="117"/>
      <c r="Y957" s="70"/>
      <c r="Z957" s="117"/>
    </row>
    <row r="958" ht="15.75" customHeight="1">
      <c r="H958" s="117"/>
      <c r="I958" s="117"/>
      <c r="J958" s="117"/>
      <c r="M958" s="70"/>
      <c r="N958" s="70"/>
      <c r="O958" s="70"/>
      <c r="P958" s="117"/>
      <c r="Q958" s="70"/>
      <c r="R958" s="117"/>
      <c r="S958" s="117"/>
      <c r="T958" s="117"/>
      <c r="U958" s="70"/>
      <c r="V958" s="70"/>
      <c r="W958" s="70"/>
      <c r="X958" s="117"/>
      <c r="Y958" s="70"/>
      <c r="Z958" s="117"/>
    </row>
    <row r="959" ht="15.75" customHeight="1">
      <c r="H959" s="117"/>
      <c r="I959" s="117"/>
      <c r="J959" s="117"/>
      <c r="M959" s="70"/>
      <c r="N959" s="70"/>
      <c r="O959" s="70"/>
      <c r="P959" s="117"/>
      <c r="Q959" s="70"/>
      <c r="R959" s="117"/>
      <c r="S959" s="117"/>
      <c r="T959" s="117"/>
      <c r="U959" s="70"/>
      <c r="V959" s="70"/>
      <c r="W959" s="70"/>
      <c r="X959" s="117"/>
      <c r="Y959" s="70"/>
      <c r="Z959" s="117"/>
    </row>
    <row r="960" ht="15.75" customHeight="1">
      <c r="H960" s="117"/>
      <c r="I960" s="117"/>
      <c r="J960" s="117"/>
      <c r="M960" s="70"/>
      <c r="N960" s="70"/>
      <c r="O960" s="70"/>
      <c r="P960" s="117"/>
      <c r="Q960" s="70"/>
      <c r="R960" s="117"/>
      <c r="S960" s="117"/>
      <c r="T960" s="117"/>
      <c r="U960" s="70"/>
      <c r="V960" s="70"/>
      <c r="W960" s="70"/>
      <c r="X960" s="117"/>
      <c r="Y960" s="70"/>
      <c r="Z960" s="117"/>
    </row>
    <row r="961" ht="15.75" customHeight="1">
      <c r="H961" s="117"/>
      <c r="I961" s="117"/>
      <c r="J961" s="117"/>
      <c r="M961" s="70"/>
      <c r="N961" s="70"/>
      <c r="O961" s="70"/>
      <c r="P961" s="117"/>
      <c r="Q961" s="70"/>
      <c r="R961" s="117"/>
      <c r="S961" s="117"/>
      <c r="T961" s="117"/>
      <c r="U961" s="70"/>
      <c r="V961" s="70"/>
      <c r="W961" s="70"/>
      <c r="X961" s="117"/>
      <c r="Y961" s="70"/>
      <c r="Z961" s="117"/>
    </row>
    <row r="962" ht="15.75" customHeight="1">
      <c r="H962" s="117"/>
      <c r="I962" s="117"/>
      <c r="J962" s="117"/>
      <c r="M962" s="70"/>
      <c r="N962" s="70"/>
      <c r="O962" s="70"/>
      <c r="P962" s="117"/>
      <c r="Q962" s="70"/>
      <c r="R962" s="117"/>
      <c r="S962" s="117"/>
      <c r="T962" s="117"/>
      <c r="U962" s="70"/>
      <c r="V962" s="70"/>
      <c r="W962" s="70"/>
      <c r="X962" s="117"/>
      <c r="Y962" s="70"/>
      <c r="Z962" s="117"/>
    </row>
    <row r="963" ht="15.75" customHeight="1">
      <c r="H963" s="117"/>
      <c r="I963" s="117"/>
      <c r="J963" s="117"/>
      <c r="M963" s="70"/>
      <c r="N963" s="70"/>
      <c r="O963" s="70"/>
      <c r="P963" s="117"/>
      <c r="Q963" s="70"/>
      <c r="R963" s="117"/>
      <c r="S963" s="117"/>
      <c r="T963" s="117"/>
      <c r="U963" s="70"/>
      <c r="V963" s="70"/>
      <c r="W963" s="70"/>
      <c r="X963" s="117"/>
      <c r="Y963" s="70"/>
      <c r="Z963" s="117"/>
    </row>
    <row r="964" ht="15.75" customHeight="1">
      <c r="H964" s="117"/>
      <c r="I964" s="117"/>
      <c r="J964" s="117"/>
      <c r="M964" s="70"/>
      <c r="N964" s="70"/>
      <c r="O964" s="70"/>
      <c r="P964" s="117"/>
      <c r="Q964" s="70"/>
      <c r="R964" s="117"/>
      <c r="S964" s="117"/>
      <c r="T964" s="117"/>
      <c r="U964" s="70"/>
      <c r="V964" s="70"/>
      <c r="W964" s="70"/>
      <c r="X964" s="117"/>
      <c r="Y964" s="70"/>
      <c r="Z964" s="117"/>
    </row>
    <row r="965" ht="15.75" customHeight="1">
      <c r="H965" s="117"/>
      <c r="I965" s="117"/>
      <c r="J965" s="117"/>
      <c r="M965" s="70"/>
      <c r="N965" s="70"/>
      <c r="O965" s="70"/>
      <c r="P965" s="117"/>
      <c r="Q965" s="70"/>
      <c r="R965" s="117"/>
      <c r="S965" s="117"/>
      <c r="T965" s="117"/>
      <c r="U965" s="70"/>
      <c r="V965" s="70"/>
      <c r="W965" s="70"/>
      <c r="X965" s="117"/>
      <c r="Y965" s="70"/>
      <c r="Z965" s="117"/>
    </row>
    <row r="966" ht="15.75" customHeight="1">
      <c r="H966" s="117"/>
      <c r="I966" s="117"/>
      <c r="J966" s="117"/>
      <c r="M966" s="70"/>
      <c r="N966" s="70"/>
      <c r="O966" s="70"/>
      <c r="P966" s="117"/>
      <c r="Q966" s="70"/>
      <c r="R966" s="117"/>
      <c r="S966" s="117"/>
      <c r="T966" s="117"/>
      <c r="U966" s="70"/>
      <c r="V966" s="70"/>
      <c r="W966" s="70"/>
      <c r="X966" s="117"/>
      <c r="Y966" s="70"/>
      <c r="Z966" s="117"/>
    </row>
    <row r="967" ht="15.75" customHeight="1">
      <c r="H967" s="117"/>
      <c r="I967" s="117"/>
      <c r="J967" s="117"/>
      <c r="M967" s="70"/>
      <c r="N967" s="70"/>
      <c r="O967" s="70"/>
      <c r="P967" s="117"/>
      <c r="Q967" s="70"/>
      <c r="R967" s="117"/>
      <c r="S967" s="117"/>
      <c r="T967" s="117"/>
      <c r="U967" s="70"/>
      <c r="V967" s="70"/>
      <c r="W967" s="70"/>
      <c r="X967" s="117"/>
      <c r="Y967" s="70"/>
      <c r="Z967" s="117"/>
    </row>
    <row r="968" ht="15.75" customHeight="1">
      <c r="H968" s="117"/>
      <c r="I968" s="117"/>
      <c r="J968" s="117"/>
      <c r="M968" s="70"/>
      <c r="N968" s="70"/>
      <c r="O968" s="70"/>
      <c r="P968" s="117"/>
      <c r="Q968" s="70"/>
      <c r="R968" s="117"/>
      <c r="S968" s="117"/>
      <c r="T968" s="117"/>
      <c r="U968" s="70"/>
      <c r="V968" s="70"/>
      <c r="W968" s="70"/>
      <c r="X968" s="117"/>
      <c r="Y968" s="70"/>
      <c r="Z968" s="117"/>
    </row>
    <row r="969" ht="15.75" customHeight="1">
      <c r="H969" s="117"/>
      <c r="I969" s="117"/>
      <c r="J969" s="117"/>
      <c r="M969" s="70"/>
      <c r="N969" s="70"/>
      <c r="O969" s="70"/>
      <c r="P969" s="117"/>
      <c r="Q969" s="70"/>
      <c r="R969" s="117"/>
      <c r="S969" s="117"/>
      <c r="T969" s="117"/>
      <c r="U969" s="70"/>
      <c r="V969" s="70"/>
      <c r="W969" s="70"/>
      <c r="X969" s="117"/>
      <c r="Y969" s="70"/>
      <c r="Z969" s="117"/>
    </row>
    <row r="970" ht="15.75" customHeight="1">
      <c r="H970" s="117"/>
      <c r="I970" s="117"/>
      <c r="J970" s="117"/>
      <c r="M970" s="70"/>
      <c r="N970" s="70"/>
      <c r="O970" s="70"/>
      <c r="P970" s="117"/>
      <c r="Q970" s="70"/>
      <c r="R970" s="117"/>
      <c r="S970" s="117"/>
      <c r="T970" s="117"/>
      <c r="U970" s="70"/>
      <c r="V970" s="70"/>
      <c r="W970" s="70"/>
      <c r="X970" s="117"/>
      <c r="Y970" s="70"/>
      <c r="Z970" s="117"/>
    </row>
    <row r="971" ht="15.75" customHeight="1">
      <c r="H971" s="117"/>
      <c r="I971" s="117"/>
      <c r="J971" s="117"/>
      <c r="M971" s="70"/>
      <c r="N971" s="70"/>
      <c r="O971" s="70"/>
      <c r="P971" s="117"/>
      <c r="Q971" s="70"/>
      <c r="R971" s="117"/>
      <c r="S971" s="117"/>
      <c r="T971" s="117"/>
      <c r="U971" s="70"/>
      <c r="V971" s="70"/>
      <c r="W971" s="70"/>
      <c r="X971" s="117"/>
      <c r="Y971" s="70"/>
      <c r="Z971" s="117"/>
    </row>
    <row r="972" ht="15.75" customHeight="1">
      <c r="H972" s="117"/>
      <c r="I972" s="117"/>
      <c r="J972" s="117"/>
      <c r="M972" s="70"/>
      <c r="N972" s="70"/>
      <c r="O972" s="70"/>
      <c r="P972" s="117"/>
      <c r="Q972" s="70"/>
      <c r="R972" s="117"/>
      <c r="S972" s="117"/>
      <c r="T972" s="117"/>
      <c r="U972" s="70"/>
      <c r="V972" s="70"/>
      <c r="W972" s="70"/>
      <c r="X972" s="117"/>
      <c r="Y972" s="70"/>
      <c r="Z972" s="117"/>
    </row>
    <row r="973" ht="15.75" customHeight="1">
      <c r="H973" s="117"/>
      <c r="I973" s="117"/>
      <c r="J973" s="117"/>
      <c r="M973" s="70"/>
      <c r="N973" s="70"/>
      <c r="O973" s="70"/>
      <c r="P973" s="117"/>
      <c r="Q973" s="70"/>
      <c r="R973" s="117"/>
      <c r="S973" s="117"/>
      <c r="T973" s="117"/>
      <c r="U973" s="70"/>
      <c r="V973" s="70"/>
      <c r="W973" s="70"/>
      <c r="X973" s="117"/>
      <c r="Y973" s="70"/>
      <c r="Z973" s="117"/>
    </row>
    <row r="974" ht="15.75" customHeight="1">
      <c r="H974" s="117"/>
      <c r="I974" s="117"/>
      <c r="J974" s="117"/>
      <c r="M974" s="70"/>
      <c r="N974" s="70"/>
      <c r="O974" s="70"/>
      <c r="P974" s="117"/>
      <c r="Q974" s="70"/>
      <c r="R974" s="117"/>
      <c r="S974" s="117"/>
      <c r="T974" s="117"/>
      <c r="U974" s="70"/>
      <c r="V974" s="70"/>
      <c r="W974" s="70"/>
      <c r="X974" s="117"/>
      <c r="Y974" s="70"/>
      <c r="Z974" s="117"/>
    </row>
    <row r="975" ht="15.75" customHeight="1">
      <c r="H975" s="117"/>
      <c r="I975" s="117"/>
      <c r="J975" s="117"/>
      <c r="M975" s="70"/>
      <c r="N975" s="70"/>
      <c r="O975" s="70"/>
      <c r="P975" s="117"/>
      <c r="Q975" s="70"/>
      <c r="R975" s="117"/>
      <c r="S975" s="117"/>
      <c r="T975" s="117"/>
      <c r="U975" s="70"/>
      <c r="V975" s="70"/>
      <c r="W975" s="70"/>
      <c r="X975" s="117"/>
      <c r="Y975" s="70"/>
      <c r="Z975" s="117"/>
    </row>
    <row r="976" ht="15.75" customHeight="1">
      <c r="H976" s="117"/>
      <c r="I976" s="117"/>
      <c r="J976" s="117"/>
      <c r="M976" s="70"/>
      <c r="N976" s="70"/>
      <c r="O976" s="70"/>
      <c r="P976" s="117"/>
      <c r="Q976" s="70"/>
      <c r="R976" s="117"/>
      <c r="S976" s="117"/>
      <c r="T976" s="117"/>
      <c r="U976" s="70"/>
      <c r="V976" s="70"/>
      <c r="W976" s="70"/>
      <c r="X976" s="117"/>
      <c r="Y976" s="70"/>
      <c r="Z976" s="117"/>
    </row>
    <row r="977" ht="15.75" customHeight="1">
      <c r="H977" s="117"/>
      <c r="I977" s="117"/>
      <c r="J977" s="117"/>
      <c r="M977" s="70"/>
      <c r="N977" s="70"/>
      <c r="O977" s="70"/>
      <c r="P977" s="117"/>
      <c r="Q977" s="70"/>
      <c r="R977" s="117"/>
      <c r="S977" s="117"/>
      <c r="T977" s="117"/>
      <c r="U977" s="70"/>
      <c r="V977" s="70"/>
      <c r="W977" s="70"/>
      <c r="X977" s="117"/>
      <c r="Y977" s="70"/>
      <c r="Z977" s="117"/>
    </row>
    <row r="978" ht="15.75" customHeight="1">
      <c r="H978" s="117"/>
      <c r="I978" s="117"/>
      <c r="J978" s="117"/>
      <c r="M978" s="70"/>
      <c r="N978" s="70"/>
      <c r="O978" s="70"/>
      <c r="P978" s="117"/>
      <c r="Q978" s="70"/>
      <c r="R978" s="117"/>
      <c r="S978" s="117"/>
      <c r="T978" s="117"/>
      <c r="U978" s="70"/>
      <c r="V978" s="70"/>
      <c r="W978" s="70"/>
      <c r="X978" s="117"/>
      <c r="Y978" s="70"/>
      <c r="Z978" s="117"/>
    </row>
    <row r="979" ht="15.75" customHeight="1">
      <c r="H979" s="117"/>
      <c r="I979" s="117"/>
      <c r="J979" s="117"/>
      <c r="M979" s="70"/>
      <c r="N979" s="70"/>
      <c r="O979" s="70"/>
      <c r="P979" s="117"/>
      <c r="Q979" s="70"/>
      <c r="R979" s="117"/>
      <c r="S979" s="117"/>
      <c r="T979" s="117"/>
      <c r="U979" s="70"/>
      <c r="V979" s="70"/>
      <c r="W979" s="70"/>
      <c r="X979" s="117"/>
      <c r="Y979" s="70"/>
      <c r="Z979" s="117"/>
    </row>
    <row r="980" ht="15.75" customHeight="1">
      <c r="H980" s="117"/>
      <c r="I980" s="117"/>
      <c r="J980" s="117"/>
      <c r="M980" s="70"/>
      <c r="N980" s="70"/>
      <c r="O980" s="70"/>
      <c r="P980" s="117"/>
      <c r="Q980" s="70"/>
      <c r="R980" s="117"/>
      <c r="S980" s="117"/>
      <c r="T980" s="117"/>
      <c r="U980" s="70"/>
      <c r="V980" s="70"/>
      <c r="W980" s="70"/>
      <c r="X980" s="117"/>
      <c r="Y980" s="70"/>
      <c r="Z980" s="117"/>
    </row>
    <row r="981" ht="15.75" customHeight="1">
      <c r="H981" s="117"/>
      <c r="I981" s="117"/>
      <c r="J981" s="117"/>
      <c r="M981" s="70"/>
      <c r="N981" s="70"/>
      <c r="O981" s="70"/>
      <c r="P981" s="117"/>
      <c r="Q981" s="70"/>
      <c r="R981" s="117"/>
      <c r="S981" s="117"/>
      <c r="T981" s="117"/>
      <c r="U981" s="70"/>
      <c r="V981" s="70"/>
      <c r="W981" s="70"/>
      <c r="X981" s="117"/>
      <c r="Y981" s="70"/>
      <c r="Z981" s="117"/>
    </row>
    <row r="982" ht="15.75" customHeight="1">
      <c r="H982" s="117"/>
      <c r="I982" s="117"/>
      <c r="J982" s="117"/>
      <c r="M982" s="70"/>
      <c r="N982" s="70"/>
      <c r="O982" s="70"/>
      <c r="P982" s="117"/>
      <c r="Q982" s="70"/>
      <c r="R982" s="117"/>
      <c r="S982" s="117"/>
      <c r="T982" s="117"/>
      <c r="U982" s="70"/>
      <c r="V982" s="70"/>
      <c r="W982" s="70"/>
      <c r="X982" s="117"/>
      <c r="Y982" s="70"/>
      <c r="Z982" s="117"/>
    </row>
    <row r="983" ht="15.75" customHeight="1">
      <c r="H983" s="117"/>
      <c r="I983" s="117"/>
      <c r="J983" s="117"/>
      <c r="M983" s="70"/>
      <c r="N983" s="70"/>
      <c r="O983" s="70"/>
      <c r="P983" s="117"/>
      <c r="Q983" s="70"/>
      <c r="R983" s="117"/>
      <c r="S983" s="117"/>
      <c r="T983" s="117"/>
      <c r="U983" s="70"/>
      <c r="V983" s="70"/>
      <c r="W983" s="70"/>
      <c r="X983" s="117"/>
      <c r="Y983" s="70"/>
      <c r="Z983" s="117"/>
    </row>
    <row r="984" ht="15.75" customHeight="1">
      <c r="H984" s="117"/>
      <c r="I984" s="117"/>
      <c r="J984" s="117"/>
      <c r="M984" s="70"/>
      <c r="N984" s="70"/>
      <c r="O984" s="70"/>
      <c r="P984" s="117"/>
      <c r="Q984" s="70"/>
      <c r="R984" s="117"/>
      <c r="S984" s="117"/>
      <c r="T984" s="117"/>
      <c r="U984" s="70"/>
      <c r="V984" s="70"/>
      <c r="W984" s="70"/>
      <c r="X984" s="117"/>
      <c r="Y984" s="70"/>
      <c r="Z984" s="117"/>
    </row>
    <row r="985" ht="15.75" customHeight="1">
      <c r="H985" s="117"/>
      <c r="I985" s="117"/>
      <c r="J985" s="117"/>
      <c r="M985" s="70"/>
      <c r="N985" s="70"/>
      <c r="O985" s="70"/>
      <c r="P985" s="117"/>
      <c r="Q985" s="70"/>
      <c r="R985" s="117"/>
      <c r="S985" s="117"/>
      <c r="T985" s="117"/>
      <c r="U985" s="70"/>
      <c r="V985" s="70"/>
      <c r="W985" s="70"/>
      <c r="X985" s="117"/>
      <c r="Y985" s="70"/>
      <c r="Z985" s="117"/>
    </row>
    <row r="986" ht="15.75" customHeight="1">
      <c r="H986" s="117"/>
      <c r="I986" s="117"/>
      <c r="J986" s="117"/>
      <c r="M986" s="70"/>
      <c r="N986" s="70"/>
      <c r="O986" s="70"/>
      <c r="P986" s="117"/>
      <c r="Q986" s="70"/>
      <c r="R986" s="117"/>
      <c r="S986" s="117"/>
      <c r="T986" s="117"/>
      <c r="U986" s="70"/>
      <c r="V986" s="70"/>
      <c r="W986" s="70"/>
      <c r="X986" s="117"/>
      <c r="Y986" s="70"/>
      <c r="Z986" s="117"/>
    </row>
    <row r="987" ht="15.75" customHeight="1">
      <c r="H987" s="117"/>
      <c r="I987" s="117"/>
      <c r="J987" s="117"/>
      <c r="M987" s="70"/>
      <c r="N987" s="70"/>
      <c r="O987" s="70"/>
      <c r="P987" s="117"/>
      <c r="Q987" s="70"/>
      <c r="R987" s="117"/>
      <c r="S987" s="117"/>
      <c r="T987" s="117"/>
      <c r="U987" s="70"/>
      <c r="V987" s="70"/>
      <c r="W987" s="70"/>
      <c r="X987" s="117"/>
      <c r="Y987" s="70"/>
      <c r="Z987" s="117"/>
    </row>
    <row r="988" ht="15.75" customHeight="1">
      <c r="H988" s="117"/>
      <c r="I988" s="117"/>
      <c r="J988" s="117"/>
      <c r="M988" s="70"/>
      <c r="N988" s="70"/>
      <c r="O988" s="70"/>
      <c r="P988" s="117"/>
      <c r="Q988" s="70"/>
      <c r="R988" s="117"/>
      <c r="S988" s="117"/>
      <c r="T988" s="117"/>
      <c r="U988" s="70"/>
      <c r="V988" s="70"/>
      <c r="W988" s="70"/>
      <c r="X988" s="117"/>
      <c r="Y988" s="70"/>
      <c r="Z988" s="117"/>
    </row>
    <row r="989" ht="15.75" customHeight="1">
      <c r="H989" s="117"/>
      <c r="I989" s="117"/>
      <c r="J989" s="117"/>
      <c r="M989" s="70"/>
      <c r="N989" s="70"/>
      <c r="O989" s="70"/>
      <c r="P989" s="117"/>
      <c r="Q989" s="70"/>
      <c r="R989" s="117"/>
      <c r="S989" s="117"/>
      <c r="T989" s="117"/>
      <c r="U989" s="70"/>
      <c r="V989" s="70"/>
      <c r="W989" s="70"/>
      <c r="X989" s="117"/>
      <c r="Y989" s="70"/>
      <c r="Z989" s="117"/>
    </row>
    <row r="990" ht="15.75" customHeight="1">
      <c r="H990" s="117"/>
      <c r="I990" s="117"/>
      <c r="J990" s="117"/>
      <c r="M990" s="70"/>
      <c r="N990" s="70"/>
      <c r="O990" s="70"/>
      <c r="P990" s="117"/>
      <c r="Q990" s="70"/>
      <c r="R990" s="117"/>
      <c r="S990" s="117"/>
      <c r="T990" s="117"/>
      <c r="U990" s="70"/>
      <c r="V990" s="70"/>
      <c r="W990" s="70"/>
      <c r="X990" s="117"/>
      <c r="Y990" s="70"/>
      <c r="Z990" s="117"/>
    </row>
    <row r="991" ht="15.75" customHeight="1">
      <c r="H991" s="117"/>
      <c r="I991" s="117"/>
      <c r="J991" s="117"/>
      <c r="M991" s="70"/>
      <c r="N991" s="70"/>
      <c r="O991" s="70"/>
      <c r="P991" s="117"/>
      <c r="Q991" s="70"/>
      <c r="R991" s="117"/>
      <c r="S991" s="117"/>
      <c r="T991" s="117"/>
      <c r="U991" s="70"/>
      <c r="V991" s="70"/>
      <c r="W991" s="70"/>
      <c r="X991" s="117"/>
      <c r="Y991" s="70"/>
      <c r="Z991" s="117"/>
    </row>
    <row r="992" ht="15.75" customHeight="1">
      <c r="H992" s="117"/>
      <c r="I992" s="117"/>
      <c r="J992" s="117"/>
      <c r="M992" s="70"/>
      <c r="N992" s="70"/>
      <c r="O992" s="70"/>
      <c r="P992" s="117"/>
      <c r="Q992" s="70"/>
      <c r="R992" s="117"/>
      <c r="S992" s="117"/>
      <c r="T992" s="117"/>
      <c r="U992" s="70"/>
      <c r="V992" s="70"/>
      <c r="W992" s="70"/>
      <c r="X992" s="117"/>
      <c r="Y992" s="70"/>
      <c r="Z992" s="117"/>
    </row>
    <row r="993" ht="15.75" customHeight="1">
      <c r="H993" s="117"/>
      <c r="I993" s="117"/>
      <c r="J993" s="117"/>
      <c r="M993" s="70"/>
      <c r="N993" s="70"/>
      <c r="O993" s="70"/>
      <c r="P993" s="117"/>
      <c r="Q993" s="70"/>
      <c r="R993" s="117"/>
      <c r="S993" s="117"/>
      <c r="T993" s="117"/>
      <c r="U993" s="70"/>
      <c r="V993" s="70"/>
      <c r="W993" s="70"/>
      <c r="X993" s="117"/>
      <c r="Y993" s="70"/>
      <c r="Z993" s="117"/>
    </row>
    <row r="994" ht="15.75" customHeight="1">
      <c r="H994" s="117"/>
      <c r="I994" s="117"/>
      <c r="J994" s="117"/>
      <c r="M994" s="70"/>
      <c r="N994" s="70"/>
      <c r="O994" s="70"/>
      <c r="P994" s="117"/>
      <c r="Q994" s="70"/>
      <c r="R994" s="117"/>
      <c r="S994" s="117"/>
      <c r="T994" s="117"/>
      <c r="U994" s="70"/>
      <c r="V994" s="70"/>
      <c r="W994" s="70"/>
      <c r="X994" s="117"/>
      <c r="Y994" s="70"/>
      <c r="Z994" s="117"/>
    </row>
    <row r="995" ht="15.75" customHeight="1">
      <c r="H995" s="117"/>
      <c r="I995" s="117"/>
      <c r="J995" s="117"/>
      <c r="M995" s="70"/>
      <c r="N995" s="70"/>
      <c r="O995" s="70"/>
      <c r="P995" s="117"/>
      <c r="Q995" s="70"/>
      <c r="R995" s="117"/>
      <c r="S995" s="117"/>
      <c r="T995" s="117"/>
      <c r="U995" s="70"/>
      <c r="V995" s="70"/>
      <c r="W995" s="70"/>
      <c r="X995" s="117"/>
      <c r="Y995" s="70"/>
      <c r="Z995" s="117"/>
    </row>
    <row r="996" ht="15.75" customHeight="1">
      <c r="H996" s="117"/>
      <c r="I996" s="117"/>
      <c r="J996" s="117"/>
      <c r="M996" s="70"/>
      <c r="N996" s="70"/>
      <c r="O996" s="70"/>
      <c r="P996" s="117"/>
      <c r="Q996" s="70"/>
      <c r="R996" s="117"/>
      <c r="S996" s="117"/>
      <c r="T996" s="117"/>
      <c r="U996" s="70"/>
      <c r="V996" s="70"/>
      <c r="W996" s="70"/>
      <c r="X996" s="117"/>
      <c r="Y996" s="70"/>
      <c r="Z996" s="117"/>
    </row>
    <row r="997" ht="15.75" customHeight="1">
      <c r="H997" s="117"/>
      <c r="I997" s="117"/>
      <c r="J997" s="117"/>
      <c r="M997" s="70"/>
      <c r="N997" s="70"/>
      <c r="O997" s="70"/>
      <c r="P997" s="117"/>
      <c r="Q997" s="70"/>
      <c r="R997" s="117"/>
      <c r="S997" s="117"/>
      <c r="T997" s="117"/>
      <c r="U997" s="70"/>
      <c r="V997" s="70"/>
      <c r="W997" s="70"/>
      <c r="X997" s="117"/>
      <c r="Y997" s="70"/>
      <c r="Z997" s="117"/>
    </row>
    <row r="998" ht="15.75" customHeight="1">
      <c r="H998" s="117"/>
      <c r="I998" s="117"/>
      <c r="J998" s="117"/>
      <c r="M998" s="70"/>
      <c r="N998" s="70"/>
      <c r="O998" s="70"/>
      <c r="P998" s="117"/>
      <c r="Q998" s="70"/>
      <c r="R998" s="117"/>
      <c r="S998" s="117"/>
      <c r="T998" s="117"/>
      <c r="U998" s="70"/>
      <c r="V998" s="70"/>
      <c r="W998" s="70"/>
      <c r="X998" s="117"/>
      <c r="Y998" s="70"/>
      <c r="Z998" s="117"/>
    </row>
    <row r="999" ht="15.75" customHeight="1">
      <c r="H999" s="117"/>
      <c r="I999" s="117"/>
      <c r="J999" s="117"/>
      <c r="M999" s="70"/>
      <c r="N999" s="70"/>
      <c r="O999" s="70"/>
      <c r="P999" s="117"/>
      <c r="Q999" s="70"/>
      <c r="R999" s="117"/>
      <c r="S999" s="117"/>
      <c r="T999" s="117"/>
      <c r="U999" s="70"/>
      <c r="V999" s="70"/>
      <c r="W999" s="70"/>
      <c r="X999" s="117"/>
      <c r="Y999" s="70"/>
      <c r="Z999" s="117"/>
    </row>
    <row r="1000" ht="15.75" customHeight="1">
      <c r="H1000" s="117"/>
      <c r="I1000" s="117"/>
      <c r="J1000" s="117"/>
      <c r="M1000" s="70"/>
      <c r="N1000" s="70"/>
      <c r="O1000" s="70"/>
      <c r="P1000" s="117"/>
      <c r="Q1000" s="70"/>
      <c r="R1000" s="117"/>
      <c r="S1000" s="117"/>
      <c r="T1000" s="117"/>
      <c r="U1000" s="70"/>
      <c r="V1000" s="70"/>
      <c r="W1000" s="70"/>
      <c r="X1000" s="117"/>
      <c r="Y1000" s="70"/>
      <c r="Z1000" s="117"/>
    </row>
  </sheetData>
  <mergeCells count="45">
    <mergeCell ref="X9:Y10"/>
    <mergeCell ref="Z9:Z11"/>
    <mergeCell ref="X30:Y50"/>
    <mergeCell ref="X54:Y57"/>
    <mergeCell ref="X60:Z60"/>
    <mergeCell ref="X61:Z61"/>
    <mergeCell ref="X62:Z62"/>
    <mergeCell ref="R9:R11"/>
    <mergeCell ref="Q10:Q11"/>
    <mergeCell ref="M9:M11"/>
    <mergeCell ref="N9:Q9"/>
    <mergeCell ref="S9:S11"/>
    <mergeCell ref="T9:T11"/>
    <mergeCell ref="U9:U11"/>
    <mergeCell ref="V9:W10"/>
    <mergeCell ref="N10:P10"/>
    <mergeCell ref="F12:Y12"/>
    <mergeCell ref="E9:E11"/>
    <mergeCell ref="F9:G11"/>
    <mergeCell ref="H9:H11"/>
    <mergeCell ref="I9:I11"/>
    <mergeCell ref="J9:J11"/>
    <mergeCell ref="K9:K11"/>
    <mergeCell ref="L9:L11"/>
    <mergeCell ref="E18:G18"/>
    <mergeCell ref="E25:G25"/>
    <mergeCell ref="E26:G26"/>
    <mergeCell ref="F29:Z29"/>
    <mergeCell ref="E39:G39"/>
    <mergeCell ref="E41:G41"/>
    <mergeCell ref="E49:G49"/>
    <mergeCell ref="E59:M59"/>
    <mergeCell ref="E60:M60"/>
    <mergeCell ref="N60:O60"/>
    <mergeCell ref="E61:M61"/>
    <mergeCell ref="N61:O61"/>
    <mergeCell ref="E62:M62"/>
    <mergeCell ref="N62:O62"/>
    <mergeCell ref="E50:G50"/>
    <mergeCell ref="F53:Z53"/>
    <mergeCell ref="E56:G56"/>
    <mergeCell ref="E57:G57"/>
    <mergeCell ref="E58:G58"/>
    <mergeCell ref="N59:O59"/>
    <mergeCell ref="X59:Z59"/>
  </mergeCells>
  <dataValidations>
    <dataValidation type="decimal" operator="greaterThan" allowBlank="1" showErrorMessage="1" sqref="H30:H38 H40 H43:H48 H54:H55">
      <formula1>0.0</formula1>
    </dataValidation>
    <dataValidation type="decimal" operator="greaterThanOrEqual" allowBlank="1" showErrorMessage="1" sqref="I30:K38 N30:O38 R30:S38 I40:K40 N40:O40 R40:S40 I43:K48 N43:O48 R43:S48 I54:K55 N54:O55 R54:S55">
      <formula1>0.0</formula1>
    </dataValidation>
    <dataValidation type="decimal" operator="lessThanOrEqual" allowBlank="1" showErrorMessage="1" sqref="V30:V38 V40 V43:V48 V54:V55">
      <formula1>I30</formula1>
    </dataValidation>
    <dataValidation type="decimal" operator="lessThanOrEqual" allowBlank="1" showErrorMessage="1" sqref="Z30:Z38 Z40 Z43:Z48 Z54:Z55">
      <formula1>L30</formula1>
    </dataValidation>
  </dataValidations>
  <hyperlinks>
    <hyperlink display="Individuals/Hindu undivided Family" location="IndHUF!F12" ref="F14"/>
    <hyperlink display="Central  Government/ State Government(s)" location="CGAndSG!F12" ref="F15"/>
    <hyperlink display="Financial  Institutions/ Banks" location="Banks!F12" ref="F16"/>
    <hyperlink display="Any Other (specify)" location="IndHUF!F12" ref="F17"/>
    <hyperlink display="Individuals (NonResident Individuals/ Foreign Individuals)" location="Individuals!F12" ref="F20"/>
    <hyperlink display="Government" location="Government!F12" ref="F21"/>
    <hyperlink display="Institutions" location="Institutions!F12" ref="F22"/>
    <hyperlink display="Foreign Portfolio Investor" location="FPIPromoter!F12" ref="F23"/>
    <hyperlink display="Any Other (specify)" location="OtherForeign!F12" ref="F24"/>
    <hyperlink display="Details of Shares which remain unclaimed for Promoter &amp; Promoter Group" location="Unclaimed_Prom!I14" ref="F27"/>
    <hyperlink display="Mutual Funds" location="MutuaFund!F12" ref="F30"/>
    <hyperlink display="Venture Capital Funds" location="VentureCap!F12" ref="F31"/>
    <hyperlink display="Alternate Investment Funds" location="AIF!F12" ref="F32"/>
    <hyperlink display="Foreign Venture Capital Investors" location="FVC!F12" ref="F33"/>
    <hyperlink display="Foreign Portfolio Investors" location="FPI_Insti!F12" ref="F34"/>
    <hyperlink display="Financial  Institutions/ Banks" location="Bank_Insti!F12" ref="F35"/>
    <hyperlink display="Insurance  Companies" location="Insurance!F12" ref="F36"/>
    <hyperlink display="Provident Funds/ Pension Funds" location="Pension!F12" ref="F37"/>
    <hyperlink display="Any Other (specify)" location="Other_Insti!F12" ref="F38"/>
    <hyperlink display="Central  Government/  State  Government(s)/ President of India" location="'CG&amp;SG&amp;PI'!F12" ref="F40"/>
    <hyperlink display="'Indivisual(aI)'!F12" location="'Indivisual(aI)'!F12" ref="F43"/>
    <hyperlink display="'Indivisual(aII)'!F12" location="'Indivisual(aII)'!F12" ref="F44"/>
    <hyperlink display="NBFCs registered with RBI" location="NBFC!F12" ref="F45"/>
    <hyperlink display="Employee Trusts" location="EmpTrust!F12" ref="F46"/>
    <hyperlink display="Overseas Depositories (holding DRs) (balancing figure)" location="OD!F12" ref="F47"/>
    <hyperlink display="Any Other (specify)" location="Other_NonInsti!F12" ref="F48"/>
    <hyperlink display="Details of the shareholders acting as persons in Concert for Public" location="PAC_Public!F12" ref="F51"/>
    <hyperlink display="Details of Shares which remain unclaimed for Public" location="Unclaimed_Public!A1" ref="F52"/>
    <hyperlink display="Custodian/DR  Holder - Name of DR Holders  (If Available)" location="DRHolder!F12" ref="F54"/>
    <hyperlink display="Employee Benefit Trust (under SEBI (Share based Employee Benefit) Regulations, 2014)" location="EBT!F12" ref="F55"/>
  </hyperlink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7"/>
    <pageSetUpPr/>
  </sheetPr>
  <sheetViews>
    <sheetView showGridLines="0" workbookViewId="0"/>
  </sheetViews>
  <sheetFormatPr customHeight="1" defaultColWidth="14.43" defaultRowHeight="15.0"/>
  <cols>
    <col customWidth="1" hidden="1" min="1" max="1" width="2.43"/>
    <col customWidth="1" hidden="1" min="2" max="2" width="2.14"/>
    <col customWidth="1" hidden="1" min="3" max="3" width="2.0"/>
    <col customWidth="1" min="4" max="4" width="2.57"/>
    <col customWidth="1" min="5" max="5" width="7.14"/>
    <col customWidth="1" min="6" max="6" width="35.71"/>
    <col customWidth="1" min="7" max="7" width="13.71"/>
    <col customWidth="1" min="8" max="8" width="14.57"/>
    <col customWidth="1" hidden="1" min="9" max="10" width="14.57"/>
    <col customWidth="1" min="11" max="11" width="15.57"/>
    <col customWidth="1" min="12" max="12" width="13.57"/>
    <col customWidth="1" min="13" max="13" width="16.71"/>
    <col customWidth="1" hidden="1" min="14" max="14" width="16.14"/>
    <col customWidth="1" min="15" max="15" width="16.43"/>
    <col customWidth="1" min="16" max="16" width="10.71"/>
    <col customWidth="1" hidden="1" min="17" max="18" width="14.57"/>
    <col customWidth="1" min="19" max="19" width="14.57"/>
    <col customWidth="1" min="20" max="20" width="19.14"/>
    <col customWidth="1" hidden="1" min="21" max="21" width="15.43"/>
    <col customWidth="1" hidden="1" min="22" max="22" width="8.86"/>
    <col customWidth="1" hidden="1" min="23" max="23" width="15.43"/>
    <col customWidth="1" hidden="1" min="24" max="24" width="8.86"/>
    <col customWidth="1" min="25" max="25" width="15.43"/>
    <col customWidth="1" min="26" max="26" width="18.0"/>
    <col customWidth="1" min="27" max="27" width="17.14"/>
    <col customWidth="1" min="28" max="28" width="4.71"/>
    <col customWidth="1" hidden="1" min="29" max="45" width="4.86"/>
  </cols>
  <sheetData>
    <row r="1" hidden="1">
      <c r="I1" s="71">
        <v>7.0</v>
      </c>
    </row>
    <row r="2" ht="18.75" hidden="1" customHeight="1">
      <c r="F2" s="71" t="s">
        <v>354</v>
      </c>
      <c r="G2" s="71" t="s">
        <v>356</v>
      </c>
      <c r="H2" s="71" t="s">
        <v>130</v>
      </c>
      <c r="I2" s="71" t="s">
        <v>131</v>
      </c>
      <c r="J2" s="71" t="s">
        <v>132</v>
      </c>
      <c r="K2" s="71" t="s">
        <v>133</v>
      </c>
      <c r="L2" s="71" t="s">
        <v>134</v>
      </c>
      <c r="M2" s="71" t="s">
        <v>135</v>
      </c>
      <c r="N2" s="71" t="s">
        <v>136</v>
      </c>
      <c r="O2" s="71" t="s">
        <v>137</v>
      </c>
      <c r="P2" s="71" t="s">
        <v>138</v>
      </c>
      <c r="Q2" s="71" t="s">
        <v>139</v>
      </c>
      <c r="R2" s="71" t="s">
        <v>140</v>
      </c>
      <c r="S2" s="71" t="s">
        <v>334</v>
      </c>
      <c r="T2" s="71" t="s">
        <v>141</v>
      </c>
      <c r="U2" s="71" t="s">
        <v>142</v>
      </c>
      <c r="V2" s="71" t="s">
        <v>143</v>
      </c>
      <c r="W2" s="71" t="s">
        <v>144</v>
      </c>
      <c r="X2" s="71" t="s">
        <v>145</v>
      </c>
      <c r="Y2" s="71" t="s">
        <v>146</v>
      </c>
      <c r="Z2" s="71" t="s">
        <v>361</v>
      </c>
      <c r="AA2" s="71" t="s">
        <v>364</v>
      </c>
      <c r="AR2" s="71" t="s">
        <v>590</v>
      </c>
      <c r="AS2" s="71" t="s">
        <v>591</v>
      </c>
    </row>
    <row r="3" ht="24.0" hidden="1" customHeight="1"/>
    <row r="4" ht="20.25" hidden="1" customHeight="1"/>
    <row r="5" ht="16.5" hidden="1" customHeight="1"/>
    <row r="6" ht="27.0" hidden="1" customHeight="1"/>
    <row r="9" ht="29.25" customHeight="1">
      <c r="E9" s="74" t="s">
        <v>592</v>
      </c>
      <c r="F9" s="74" t="s">
        <v>593</v>
      </c>
      <c r="G9" s="74" t="s">
        <v>594</v>
      </c>
      <c r="H9" s="74" t="s">
        <v>152</v>
      </c>
      <c r="I9" s="74" t="s">
        <v>153</v>
      </c>
      <c r="J9" s="74" t="s">
        <v>154</v>
      </c>
      <c r="K9" s="74" t="s">
        <v>155</v>
      </c>
      <c r="L9" s="74" t="s">
        <v>156</v>
      </c>
      <c r="M9" s="257" t="s">
        <v>446</v>
      </c>
      <c r="N9" s="3"/>
      <c r="O9" s="3"/>
      <c r="P9" s="4"/>
      <c r="Q9" s="74" t="s">
        <v>158</v>
      </c>
      <c r="R9" s="74" t="s">
        <v>159</v>
      </c>
      <c r="S9" s="74" t="s">
        <v>160</v>
      </c>
      <c r="T9" s="74" t="s">
        <v>595</v>
      </c>
      <c r="U9" s="76" t="s">
        <v>162</v>
      </c>
      <c r="V9" s="77"/>
      <c r="W9" s="76" t="s">
        <v>163</v>
      </c>
      <c r="X9" s="77"/>
      <c r="Y9" s="74" t="s">
        <v>164</v>
      </c>
      <c r="Z9" s="74" t="s">
        <v>361</v>
      </c>
      <c r="AA9" s="74" t="s">
        <v>364</v>
      </c>
    </row>
    <row r="10" ht="31.5" customHeight="1">
      <c r="E10" s="78"/>
      <c r="F10" s="78"/>
      <c r="G10" s="78"/>
      <c r="H10" s="78"/>
      <c r="I10" s="78"/>
      <c r="J10" s="78"/>
      <c r="K10" s="78"/>
      <c r="L10" s="78"/>
      <c r="M10" s="257" t="s">
        <v>596</v>
      </c>
      <c r="N10" s="3"/>
      <c r="O10" s="4"/>
      <c r="P10" s="74" t="s">
        <v>448</v>
      </c>
      <c r="Q10" s="78"/>
      <c r="R10" s="78"/>
      <c r="S10" s="78"/>
      <c r="T10" s="78"/>
      <c r="U10" s="79"/>
      <c r="V10" s="80"/>
      <c r="W10" s="79"/>
      <c r="X10" s="80"/>
      <c r="Y10" s="78"/>
      <c r="Z10" s="78"/>
      <c r="AA10" s="78"/>
    </row>
    <row r="11" ht="78.75" customHeight="1">
      <c r="E11" s="81"/>
      <c r="F11" s="81"/>
      <c r="G11" s="81"/>
      <c r="H11" s="81"/>
      <c r="I11" s="81"/>
      <c r="J11" s="81"/>
      <c r="K11" s="81"/>
      <c r="L11" s="81"/>
      <c r="M11" s="82" t="s">
        <v>597</v>
      </c>
      <c r="N11" s="82" t="s">
        <v>168</v>
      </c>
      <c r="O11" s="82" t="s">
        <v>169</v>
      </c>
      <c r="P11" s="81"/>
      <c r="Q11" s="81"/>
      <c r="R11" s="81"/>
      <c r="S11" s="81"/>
      <c r="T11" s="81"/>
      <c r="U11" s="82" t="s">
        <v>170</v>
      </c>
      <c r="V11" s="82" t="s">
        <v>171</v>
      </c>
      <c r="W11" s="82" t="s">
        <v>170</v>
      </c>
      <c r="X11" s="82" t="s">
        <v>171</v>
      </c>
      <c r="Y11" s="81"/>
      <c r="Z11" s="81"/>
      <c r="AA11" s="81"/>
    </row>
    <row r="12" ht="16.5" customHeight="1">
      <c r="E12" s="258" t="s">
        <v>598</v>
      </c>
      <c r="F12" s="259" t="s">
        <v>454</v>
      </c>
      <c r="G12" s="260"/>
      <c r="H12" s="260"/>
      <c r="I12" s="260"/>
      <c r="J12" s="260"/>
      <c r="K12" s="260"/>
      <c r="L12" s="260"/>
      <c r="M12" s="260"/>
      <c r="N12" s="260"/>
      <c r="O12" s="260"/>
      <c r="P12" s="260"/>
      <c r="Q12" s="260"/>
      <c r="R12" s="260"/>
      <c r="S12" s="260"/>
      <c r="T12" s="260"/>
      <c r="U12" s="260"/>
      <c r="V12" s="260"/>
      <c r="W12" s="260"/>
      <c r="X12" s="260"/>
      <c r="Y12" s="260"/>
      <c r="Z12" s="260"/>
      <c r="AA12" s="261"/>
    </row>
    <row r="13" ht="19.5" hidden="1" customHeight="1">
      <c r="A13" s="262"/>
      <c r="B13" s="262"/>
      <c r="C13" s="262"/>
      <c r="D13" s="262"/>
      <c r="E13" s="84"/>
      <c r="F13" s="85"/>
      <c r="G13" s="263"/>
      <c r="H13" s="264"/>
      <c r="I13" s="265"/>
      <c r="J13" s="265"/>
      <c r="K13" s="266" t="str">
        <f>+IFERROR(IF(COUNT(H13:J13),ROUND(SUM(H13:J13),0),""),"")</f>
        <v/>
      </c>
      <c r="L13" s="267" t="str">
        <f>+IFERROR(IF(COUNT(K13),ROUND(K13/'Shareholding Pattern'!$L$57*100,2),""),0)</f>
        <v/>
      </c>
      <c r="M13" s="268" t="str">
        <f>IF(H13="","",H13)</f>
        <v/>
      </c>
      <c r="N13" s="269"/>
      <c r="O13" s="223" t="str">
        <f>+IFERROR(IF(COUNT(M13:N13),ROUND(SUM(M13,N13),2),""),"")</f>
        <v/>
      </c>
      <c r="P13" s="267" t="str">
        <f>+IFERROR(IF(COUNT(O13),ROUND(O13/('Shareholding Pattern'!$P$58)*100,2),""),0)</f>
        <v/>
      </c>
      <c r="Q13" s="265"/>
      <c r="R13" s="265"/>
      <c r="S13" s="270" t="str">
        <f>+IFERROR(IF(COUNT(Q13:R13),ROUND(SUM(Q13:R13),0),""),"")</f>
        <v/>
      </c>
      <c r="T13" s="267" t="str">
        <f>+IFERROR(IF(COUNT(K13,S13),ROUND(SUM(S13,K13)/SUM('Shareholding Pattern'!$L$57,'Shareholding Pattern'!$T$57)*100,2),""),0)</f>
        <v/>
      </c>
      <c r="U13" s="265"/>
      <c r="V13" s="267" t="str">
        <f>+IFERROR(IF(COUNT(U13),ROUND(SUM(U13)/SUM(K13)*100,2),""),0)</f>
        <v/>
      </c>
      <c r="W13" s="265"/>
      <c r="X13" s="267" t="str">
        <f>+IFERROR(IF(COUNT(W13),ROUND(SUM(W13)/SUM(K13)*100,2),""),0)</f>
        <v/>
      </c>
      <c r="Y13" s="264"/>
      <c r="Z13" s="271"/>
      <c r="AA13" s="271"/>
      <c r="AB13" s="262"/>
      <c r="AC13" s="262">
        <f>IF(SUM(H13:Y13)&gt;0,1,0)</f>
        <v>0</v>
      </c>
      <c r="AD13" s="262">
        <f>IF(COUNT(H22:$Y$15007)=0,"",SUM(AC1:AC65539))</f>
        <v>2</v>
      </c>
      <c r="AE13" s="262"/>
      <c r="AF13" s="262"/>
      <c r="AG13" s="262"/>
      <c r="AH13" s="262"/>
      <c r="AI13" s="262"/>
      <c r="AJ13" s="262"/>
      <c r="AK13" s="262"/>
      <c r="AL13" s="262"/>
      <c r="AM13" s="262"/>
      <c r="AN13" s="262"/>
      <c r="AO13" s="262"/>
      <c r="AP13" s="262"/>
      <c r="AQ13" s="262"/>
      <c r="AR13" s="262"/>
      <c r="AS13" s="262"/>
    </row>
    <row r="14" ht="24.75" customHeight="1">
      <c r="E14" s="272"/>
      <c r="F14" s="273"/>
      <c r="G14" s="273"/>
      <c r="H14" s="273"/>
      <c r="I14" s="273"/>
      <c r="J14" s="273"/>
      <c r="K14" s="273"/>
      <c r="L14" s="273"/>
      <c r="M14" s="273"/>
      <c r="N14" s="273"/>
      <c r="O14" s="273"/>
      <c r="P14" s="273"/>
      <c r="Q14" s="273"/>
      <c r="R14" s="273"/>
      <c r="S14" s="273"/>
      <c r="T14" s="273"/>
      <c r="U14" s="273"/>
      <c r="V14" s="273"/>
      <c r="W14" s="273"/>
      <c r="X14" s="273"/>
      <c r="Y14" s="273"/>
      <c r="Z14" s="273"/>
      <c r="AA14" s="274"/>
    </row>
    <row r="15" ht="24.75" customHeight="1">
      <c r="E15" s="84">
        <v>1.0</v>
      </c>
      <c r="F15" s="275" t="s">
        <v>599</v>
      </c>
      <c r="G15" s="276" t="s">
        <v>600</v>
      </c>
      <c r="H15" s="265">
        <v>1051021.0</v>
      </c>
      <c r="I15" s="265"/>
      <c r="J15" s="265"/>
      <c r="K15" s="277">
        <f t="shared" ref="K15:K21" si="1">+IFERROR(IF(COUNT(H15:J15),ROUND(SUM(H15:J15),0),""),"")</f>
        <v>1051021</v>
      </c>
      <c r="L15" s="223">
        <f>+IFERROR(IF(COUNT(K15),ROUND(K15/'Shareholding Pattern'!$L$57*100,2),""),0)</f>
        <v>14.79</v>
      </c>
      <c r="M15" s="269">
        <f t="shared" ref="M15:M21" si="2">IF(H15="","",H15)</f>
        <v>1051021</v>
      </c>
      <c r="N15" s="269"/>
      <c r="O15" s="156">
        <f t="shared" ref="O15:O21" si="3">+IFERROR(IF(COUNT(M15:N15),ROUND(SUM(M15,N15),2),""),"")</f>
        <v>1051021</v>
      </c>
      <c r="P15" s="223">
        <f>+IFERROR(IF(COUNT(O15),ROUND(O15/('Shareholding Pattern'!$P$58)*100,2),""),0)</f>
        <v>14.79</v>
      </c>
      <c r="Q15" s="265"/>
      <c r="R15" s="265"/>
      <c r="S15" s="277" t="str">
        <f t="shared" ref="S15:S21" si="4">+IFERROR(IF(COUNT(Q15:R15),ROUND(SUM(Q15:R15),0),""),"")</f>
        <v/>
      </c>
      <c r="T15" s="267">
        <f>+IFERROR(IF(COUNT(K15,S15),ROUND(SUM(S15,K15)/SUM('Shareholding Pattern'!$L$57,'Shareholding Pattern'!$T$57)*100,2),""),0)</f>
        <v>14.79</v>
      </c>
      <c r="U15" s="265"/>
      <c r="V15" s="267" t="str">
        <f t="shared" ref="V15:V21" si="5">+IFERROR(IF(COUNT(U15),ROUND(SUM(U15)/SUM(K15)*100,2),""),0)</f>
        <v/>
      </c>
      <c r="W15" s="265"/>
      <c r="X15" s="267" t="str">
        <f t="shared" ref="X15:X21" si="6">+IFERROR(IF(COUNT(W15),ROUND(SUM(W15)/SUM(K15)*100,2),""),0)</f>
        <v/>
      </c>
      <c r="Y15" s="265">
        <v>1051021.0</v>
      </c>
      <c r="Z15" s="278"/>
      <c r="AA15" s="278" t="s">
        <v>590</v>
      </c>
      <c r="AB15" s="262"/>
      <c r="AC15" s="262">
        <f t="shared" ref="AC15:AC21" si="7">IF(SUM(H15:Y15)&gt;0,1,0)</f>
        <v>1</v>
      </c>
    </row>
    <row r="16" ht="24.75" customHeight="1">
      <c r="E16" s="84">
        <v>2.0</v>
      </c>
      <c r="F16" s="275" t="s">
        <v>601</v>
      </c>
      <c r="G16" s="276" t="s">
        <v>602</v>
      </c>
      <c r="H16" s="265">
        <v>1045411.0</v>
      </c>
      <c r="I16" s="265"/>
      <c r="J16" s="265"/>
      <c r="K16" s="277">
        <f t="shared" si="1"/>
        <v>1045411</v>
      </c>
      <c r="L16" s="223">
        <f>+IFERROR(IF(COUNT(K16),ROUND(K16/'Shareholding Pattern'!$L$57*100,2),""),0)</f>
        <v>14.71</v>
      </c>
      <c r="M16" s="269">
        <f t="shared" si="2"/>
        <v>1045411</v>
      </c>
      <c r="N16" s="269"/>
      <c r="O16" s="156">
        <f t="shared" si="3"/>
        <v>1045411</v>
      </c>
      <c r="P16" s="223">
        <f>+IFERROR(IF(COUNT(O16),ROUND(O16/('Shareholding Pattern'!$P$58)*100,2),""),0)</f>
        <v>14.71</v>
      </c>
      <c r="Q16" s="265"/>
      <c r="R16" s="265"/>
      <c r="S16" s="277" t="str">
        <f t="shared" si="4"/>
        <v/>
      </c>
      <c r="T16" s="267">
        <f>+IFERROR(IF(COUNT(K16,S16),ROUND(SUM(S16,K16)/SUM('Shareholding Pattern'!$L$57,'Shareholding Pattern'!$T$57)*100,2),""),0)</f>
        <v>14.71</v>
      </c>
      <c r="U16" s="265"/>
      <c r="V16" s="267" t="str">
        <f t="shared" si="5"/>
        <v/>
      </c>
      <c r="W16" s="265"/>
      <c r="X16" s="267" t="str">
        <f t="shared" si="6"/>
        <v/>
      </c>
      <c r="Y16" s="265">
        <v>1045411.0</v>
      </c>
      <c r="Z16" s="278"/>
      <c r="AA16" s="278" t="s">
        <v>590</v>
      </c>
      <c r="AB16" s="262"/>
      <c r="AC16" s="262">
        <f t="shared" si="7"/>
        <v>1</v>
      </c>
    </row>
    <row r="17" ht="24.75" customHeight="1">
      <c r="E17" s="84">
        <v>3.0</v>
      </c>
      <c r="F17" s="275" t="s">
        <v>603</v>
      </c>
      <c r="G17" s="276" t="s">
        <v>604</v>
      </c>
      <c r="H17" s="265">
        <v>0.0</v>
      </c>
      <c r="I17" s="265"/>
      <c r="J17" s="265"/>
      <c r="K17" s="277">
        <f t="shared" si="1"/>
        <v>0</v>
      </c>
      <c r="L17" s="223">
        <f>+IFERROR(IF(COUNT(K17),ROUND(K17/'Shareholding Pattern'!$L$57*100,2),""),0)</f>
        <v>0</v>
      </c>
      <c r="M17" s="269">
        <f t="shared" si="2"/>
        <v>0</v>
      </c>
      <c r="N17" s="269"/>
      <c r="O17" s="156">
        <f t="shared" si="3"/>
        <v>0</v>
      </c>
      <c r="P17" s="223">
        <f>+IFERROR(IF(COUNT(O17),ROUND(O17/('Shareholding Pattern'!$P$58)*100,2),""),0)</f>
        <v>0</v>
      </c>
      <c r="Q17" s="265"/>
      <c r="R17" s="265"/>
      <c r="S17" s="277" t="str">
        <f t="shared" si="4"/>
        <v/>
      </c>
      <c r="T17" s="267">
        <f>+IFERROR(IF(COUNT(K17,S17),ROUND(SUM(S17,K17)/SUM('Shareholding Pattern'!$L$57,'Shareholding Pattern'!$T$57)*100,2),""),0)</f>
        <v>0</v>
      </c>
      <c r="U17" s="265"/>
      <c r="V17" s="267" t="str">
        <f t="shared" si="5"/>
        <v/>
      </c>
      <c r="W17" s="265"/>
      <c r="X17" s="267" t="str">
        <f t="shared" si="6"/>
        <v/>
      </c>
      <c r="Y17" s="265">
        <v>0.0</v>
      </c>
      <c r="Z17" s="278"/>
      <c r="AA17" s="278" t="s">
        <v>590</v>
      </c>
      <c r="AB17" s="262"/>
      <c r="AC17" s="262">
        <f t="shared" si="7"/>
        <v>0</v>
      </c>
    </row>
    <row r="18" ht="24.75" customHeight="1">
      <c r="E18" s="84">
        <v>4.0</v>
      </c>
      <c r="F18" s="275" t="s">
        <v>605</v>
      </c>
      <c r="G18" s="276" t="s">
        <v>606</v>
      </c>
      <c r="H18" s="265">
        <v>0.0</v>
      </c>
      <c r="I18" s="265"/>
      <c r="J18" s="265"/>
      <c r="K18" s="277">
        <f t="shared" si="1"/>
        <v>0</v>
      </c>
      <c r="L18" s="223">
        <f>+IFERROR(IF(COUNT(K18),ROUND(K18/'Shareholding Pattern'!$L$57*100,2),""),0)</f>
        <v>0</v>
      </c>
      <c r="M18" s="269">
        <f t="shared" si="2"/>
        <v>0</v>
      </c>
      <c r="N18" s="269"/>
      <c r="O18" s="156">
        <f t="shared" si="3"/>
        <v>0</v>
      </c>
      <c r="P18" s="223">
        <f>+IFERROR(IF(COUNT(O18),ROUND(O18/('Shareholding Pattern'!$P$58)*100,2),""),0)</f>
        <v>0</v>
      </c>
      <c r="Q18" s="265"/>
      <c r="R18" s="265"/>
      <c r="S18" s="277" t="str">
        <f t="shared" si="4"/>
        <v/>
      </c>
      <c r="T18" s="267">
        <f>+IFERROR(IF(COUNT(K18,S18),ROUND(SUM(S18,K18)/SUM('Shareholding Pattern'!$L$57,'Shareholding Pattern'!$T$57)*100,2),""),0)</f>
        <v>0</v>
      </c>
      <c r="U18" s="265"/>
      <c r="V18" s="267" t="str">
        <f t="shared" si="5"/>
        <v/>
      </c>
      <c r="W18" s="265"/>
      <c r="X18" s="267" t="str">
        <f t="shared" si="6"/>
        <v/>
      </c>
      <c r="Y18" s="265">
        <v>0.0</v>
      </c>
      <c r="Z18" s="278"/>
      <c r="AA18" s="278" t="s">
        <v>590</v>
      </c>
      <c r="AB18" s="262"/>
      <c r="AC18" s="262">
        <f t="shared" si="7"/>
        <v>0</v>
      </c>
    </row>
    <row r="19" ht="24.75" customHeight="1">
      <c r="E19" s="84">
        <v>5.0</v>
      </c>
      <c r="F19" s="275" t="s">
        <v>607</v>
      </c>
      <c r="G19" s="276" t="s">
        <v>608</v>
      </c>
      <c r="H19" s="265">
        <v>0.0</v>
      </c>
      <c r="I19" s="265"/>
      <c r="J19" s="265"/>
      <c r="K19" s="277">
        <f t="shared" si="1"/>
        <v>0</v>
      </c>
      <c r="L19" s="223">
        <f>+IFERROR(IF(COUNT(K19),ROUND(K19/'Shareholding Pattern'!$L$57*100,2),""),0)</f>
        <v>0</v>
      </c>
      <c r="M19" s="269">
        <f t="shared" si="2"/>
        <v>0</v>
      </c>
      <c r="N19" s="269"/>
      <c r="O19" s="156">
        <f t="shared" si="3"/>
        <v>0</v>
      </c>
      <c r="P19" s="223">
        <f>+IFERROR(IF(COUNT(O19),ROUND(O19/('Shareholding Pattern'!$P$58)*100,2),""),0)</f>
        <v>0</v>
      </c>
      <c r="Q19" s="265"/>
      <c r="R19" s="265"/>
      <c r="S19" s="277" t="str">
        <f t="shared" si="4"/>
        <v/>
      </c>
      <c r="T19" s="267">
        <f>+IFERROR(IF(COUNT(K19,S19),ROUND(SUM(S19,K19)/SUM('Shareholding Pattern'!$L$57,'Shareholding Pattern'!$T$57)*100,2),""),0)</f>
        <v>0</v>
      </c>
      <c r="U19" s="265"/>
      <c r="V19" s="267" t="str">
        <f t="shared" si="5"/>
        <v/>
      </c>
      <c r="W19" s="265"/>
      <c r="X19" s="267" t="str">
        <f t="shared" si="6"/>
        <v/>
      </c>
      <c r="Y19" s="265">
        <v>0.0</v>
      </c>
      <c r="Z19" s="278"/>
      <c r="AA19" s="278" t="s">
        <v>590</v>
      </c>
      <c r="AB19" s="262"/>
      <c r="AC19" s="262">
        <f t="shared" si="7"/>
        <v>0</v>
      </c>
    </row>
    <row r="20" ht="24.75" customHeight="1">
      <c r="E20" s="84">
        <v>6.0</v>
      </c>
      <c r="F20" s="275" t="s">
        <v>609</v>
      </c>
      <c r="G20" s="276" t="s">
        <v>610</v>
      </c>
      <c r="H20" s="265">
        <v>0.0</v>
      </c>
      <c r="I20" s="265"/>
      <c r="J20" s="265"/>
      <c r="K20" s="277">
        <f t="shared" si="1"/>
        <v>0</v>
      </c>
      <c r="L20" s="223">
        <f>+IFERROR(IF(COUNT(K20),ROUND(K20/'Shareholding Pattern'!$L$57*100,2),""),0)</f>
        <v>0</v>
      </c>
      <c r="M20" s="269">
        <f t="shared" si="2"/>
        <v>0</v>
      </c>
      <c r="N20" s="269"/>
      <c r="O20" s="156">
        <f t="shared" si="3"/>
        <v>0</v>
      </c>
      <c r="P20" s="223">
        <f>+IFERROR(IF(COUNT(O20),ROUND(O20/('Shareholding Pattern'!$P$58)*100,2),""),0)</f>
        <v>0</v>
      </c>
      <c r="Q20" s="265"/>
      <c r="R20" s="265"/>
      <c r="S20" s="277" t="str">
        <f t="shared" si="4"/>
        <v/>
      </c>
      <c r="T20" s="267">
        <f>+IFERROR(IF(COUNT(K20,S20),ROUND(SUM(S20,K20)/SUM('Shareholding Pattern'!$L$57,'Shareholding Pattern'!$T$57)*100,2),""),0)</f>
        <v>0</v>
      </c>
      <c r="U20" s="265"/>
      <c r="V20" s="267" t="str">
        <f t="shared" si="5"/>
        <v/>
      </c>
      <c r="W20" s="265"/>
      <c r="X20" s="267" t="str">
        <f t="shared" si="6"/>
        <v/>
      </c>
      <c r="Y20" s="265">
        <v>0.0</v>
      </c>
      <c r="Z20" s="278"/>
      <c r="AA20" s="278" t="s">
        <v>590</v>
      </c>
      <c r="AB20" s="262"/>
      <c r="AC20" s="262">
        <f t="shared" si="7"/>
        <v>0</v>
      </c>
    </row>
    <row r="21" ht="24.75" customHeight="1">
      <c r="E21" s="84">
        <v>7.0</v>
      </c>
      <c r="F21" s="275" t="s">
        <v>611</v>
      </c>
      <c r="G21" s="276" t="s">
        <v>612</v>
      </c>
      <c r="H21" s="265">
        <v>0.0</v>
      </c>
      <c r="I21" s="265"/>
      <c r="J21" s="265"/>
      <c r="K21" s="277">
        <f t="shared" si="1"/>
        <v>0</v>
      </c>
      <c r="L21" s="223">
        <f>+IFERROR(IF(COUNT(K21),ROUND(K21/'Shareholding Pattern'!$L$57*100,2),""),0)</f>
        <v>0</v>
      </c>
      <c r="M21" s="269">
        <f t="shared" si="2"/>
        <v>0</v>
      </c>
      <c r="N21" s="269"/>
      <c r="O21" s="156">
        <f t="shared" si="3"/>
        <v>0</v>
      </c>
      <c r="P21" s="223">
        <f>+IFERROR(IF(COUNT(O21),ROUND(O21/('Shareholding Pattern'!$P$58)*100,2),""),0)</f>
        <v>0</v>
      </c>
      <c r="Q21" s="265"/>
      <c r="R21" s="265"/>
      <c r="S21" s="277" t="str">
        <f t="shared" si="4"/>
        <v/>
      </c>
      <c r="T21" s="267">
        <f>+IFERROR(IF(COUNT(K21,S21),ROUND(SUM(S21,K21)/SUM('Shareholding Pattern'!$L$57,'Shareholding Pattern'!$T$57)*100,2),""),0)</f>
        <v>0</v>
      </c>
      <c r="U21" s="265"/>
      <c r="V21" s="267" t="str">
        <f t="shared" si="5"/>
        <v/>
      </c>
      <c r="W21" s="265"/>
      <c r="X21" s="267" t="str">
        <f t="shared" si="6"/>
        <v/>
      </c>
      <c r="Y21" s="265">
        <v>0.0</v>
      </c>
      <c r="Z21" s="278"/>
      <c r="AA21" s="278" t="s">
        <v>590</v>
      </c>
      <c r="AB21" s="262"/>
      <c r="AC21" s="262">
        <f t="shared" si="7"/>
        <v>0</v>
      </c>
    </row>
    <row r="22" ht="16.5" hidden="1" customHeight="1">
      <c r="E22" s="279"/>
      <c r="F22" s="280"/>
      <c r="G22" s="280"/>
      <c r="H22" s="280"/>
      <c r="I22" s="280"/>
      <c r="J22" s="280"/>
      <c r="K22" s="280"/>
      <c r="L22" s="280"/>
      <c r="M22" s="280"/>
      <c r="N22" s="280"/>
      <c r="O22" s="280"/>
      <c r="P22" s="280"/>
      <c r="Q22" s="280"/>
      <c r="R22" s="280"/>
      <c r="S22" s="280"/>
      <c r="T22" s="280"/>
      <c r="U22" s="280"/>
      <c r="V22" s="280"/>
      <c r="W22" s="280"/>
      <c r="X22" s="280"/>
      <c r="Y22" s="281"/>
    </row>
    <row r="23" ht="19.5" customHeight="1">
      <c r="E23" s="282"/>
      <c r="F23" s="283" t="s">
        <v>169</v>
      </c>
      <c r="G23" s="283" t="s">
        <v>169</v>
      </c>
      <c r="H23" s="153">
        <f t="shared" ref="H23:K23" si="8">+IFERROR(IF(COUNT(H14:H22),ROUND(SUM(H14:H22),0),""),"")</f>
        <v>2096432</v>
      </c>
      <c r="I23" s="153" t="str">
        <f t="shared" si="8"/>
        <v/>
      </c>
      <c r="J23" s="153" t="str">
        <f t="shared" si="8"/>
        <v/>
      </c>
      <c r="K23" s="153">
        <f t="shared" si="8"/>
        <v>2096432</v>
      </c>
      <c r="L23" s="267">
        <f>+IFERROR(IF(COUNT(K23),ROUND(K23/'Shareholding Pattern'!$L$57*100,2),""),0)</f>
        <v>29.51</v>
      </c>
      <c r="M23" s="87">
        <f t="shared" ref="M23:O23" si="9">+IFERROR(IF(COUNT(M14:M22),ROUND(SUM(M14:M22),0),""),"")</f>
        <v>2096432</v>
      </c>
      <c r="N23" s="87" t="str">
        <f t="shared" si="9"/>
        <v/>
      </c>
      <c r="O23" s="87">
        <f t="shared" si="9"/>
        <v>2096432</v>
      </c>
      <c r="P23" s="267">
        <f>+IFERROR(IF(COUNT(O23),ROUND(O23/('Shareholding Pattern'!$P$58)*100,2),""),0)</f>
        <v>29.51</v>
      </c>
      <c r="Q23" s="153" t="str">
        <f t="shared" ref="Q23:S23" si="10">+IFERROR(IF(COUNT(Q14:Q22),ROUND(SUM(Q14:Q22),0),""),"")</f>
        <v/>
      </c>
      <c r="R23" s="153" t="str">
        <f t="shared" si="10"/>
        <v/>
      </c>
      <c r="S23" s="153" t="str">
        <f t="shared" si="10"/>
        <v/>
      </c>
      <c r="T23" s="267">
        <f>+IFERROR(IF(COUNT(K23,S23),ROUND(SUM(S23,K23)/SUM('Shareholding Pattern'!$L$57,'Shareholding Pattern'!$T$57)*100,2),""),0)</f>
        <v>29.51</v>
      </c>
      <c r="U23" s="153" t="str">
        <f>+IFERROR(IF(COUNT(U14:U22),ROUND(SUM(U14:U22),0),""),"")</f>
        <v/>
      </c>
      <c r="V23" s="267" t="str">
        <f>+IFERROR(IF(COUNT(U23),ROUND(SUM(U23)/SUM(K23)*100,2),""),0)</f>
        <v/>
      </c>
      <c r="W23" s="153" t="str">
        <f>+IFERROR(IF(COUNT(W14:W22),ROUND(SUM(W14:W22),0),""),"")</f>
        <v/>
      </c>
      <c r="X23" s="267" t="str">
        <f>+IFERROR(IF(COUNT(W23),ROUND(SUM(W23)/SUM(K23)*100,2),""),0)</f>
        <v/>
      </c>
      <c r="Y23" s="153">
        <f>+IFERROR(IF(COUNT(Y14:Y22),ROUND(SUM(Y14:Y22),0),""),"")</f>
        <v>2096432</v>
      </c>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E9:E11"/>
    <mergeCell ref="F9:F11"/>
    <mergeCell ref="G9:G11"/>
    <mergeCell ref="H9:H11"/>
    <mergeCell ref="I9:I11"/>
    <mergeCell ref="J9:J11"/>
    <mergeCell ref="K9:K11"/>
    <mergeCell ref="W9:X10"/>
    <mergeCell ref="Y9:Y11"/>
    <mergeCell ref="Z9:Z11"/>
    <mergeCell ref="AA9:AA11"/>
    <mergeCell ref="Q9:Q11"/>
    <mergeCell ref="P10:P11"/>
    <mergeCell ref="L9:L11"/>
    <mergeCell ref="M9:P9"/>
    <mergeCell ref="R9:R11"/>
    <mergeCell ref="S9:S11"/>
    <mergeCell ref="T9:T11"/>
    <mergeCell ref="U9:V10"/>
    <mergeCell ref="M10:O10"/>
  </mergeCells>
  <dataValidations>
    <dataValidation type="custom" allowBlank="1" showInputMessage="1" showErrorMessage="1" prompt="[A-Z][A-Z][A-Z][A-Z][A-Z][0-9][0-9][0-9][0-9][A-Z]_x000a__x000a_In absence of PAN write : ZZZZZ9999Z" sqref="G13 G15:G21">
      <formula1>EQ(LEN(G13),(10))</formula1>
    </dataValidation>
    <dataValidation type="decimal" operator="greaterThanOrEqual" allowBlank="1" showErrorMessage="1" sqref="H13:J13 M13:N13 Q13:R13 H15:J21 M15:N21 Q15:R21">
      <formula1>0.0</formula1>
    </dataValidation>
    <dataValidation type="list" allowBlank="1" showErrorMessage="1" sqref="AA13 AA15:AA21">
      <formula1>$AR$2:$AS$2</formula1>
    </dataValidation>
    <dataValidation type="decimal" operator="lessThanOrEqual" allowBlank="1" showErrorMessage="1" sqref="U13 U15:U21">
      <formula1>H13</formula1>
    </dataValidation>
    <dataValidation type="decimal" operator="lessThanOrEqual" allowBlank="1" showErrorMessage="1" sqref="W13 W15:W21">
      <formula1>H13</formula1>
    </dataValidation>
    <dataValidation type="decimal" operator="lessThanOrEqual" allowBlank="1" showErrorMessage="1" sqref="Y13 Y15:Y21">
      <formula1>K13</formula1>
    </dataValidation>
  </dataValidations>
  <hyperlinks>
    <hyperlink display="Total" location="'Shareholding Pattern'!F14" ref="F23"/>
    <hyperlink display="Total" location="'Shareholding Pattern'!F14" ref="G23"/>
  </hyperlinks>
  <printOptions/>
  <pageMargins bottom="0.75" footer="0.0" header="0.0" left="0.7" right="0.7"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hidden="1" min="1" max="3" width="8.71"/>
    <col customWidth="1" min="4" max="4" width="2.71"/>
    <col customWidth="1" min="5" max="5" width="9.14"/>
    <col customWidth="1" min="6" max="6" width="14.0"/>
    <col customWidth="1" min="7" max="8" width="15.71"/>
    <col customWidth="1" hidden="1" min="9" max="9" width="13.0"/>
    <col customWidth="1" min="10" max="10" width="20.14"/>
    <col customWidth="1" min="11" max="11" width="18.14"/>
    <col customWidth="1" min="12" max="12" width="14.0"/>
    <col customWidth="1" min="13" max="14" width="15.71"/>
    <col customWidth="1" min="15" max="15" width="20.14"/>
    <col customWidth="1" min="16" max="16" width="18.14"/>
    <col customWidth="1" min="17" max="18" width="9.14"/>
    <col customWidth="1" min="19" max="19" width="18.71"/>
    <col customWidth="1" min="20" max="20" width="11.57"/>
    <col customWidth="1" min="21" max="21" width="10.43"/>
    <col customWidth="1" min="22" max="22" width="31.0"/>
    <col customWidth="1" min="23" max="23" width="9.14"/>
    <col customWidth="1" hidden="1" min="24" max="27" width="8.71"/>
  </cols>
  <sheetData>
    <row r="1" hidden="1">
      <c r="I1" s="71">
        <v>0.0</v>
      </c>
      <c r="L1" s="71" t="s">
        <v>52</v>
      </c>
      <c r="M1" s="71" t="s">
        <v>56</v>
      </c>
      <c r="N1" s="71" t="s">
        <v>67</v>
      </c>
    </row>
    <row r="2" ht="20.25" hidden="1" customHeight="1">
      <c r="F2" s="71" t="s">
        <v>411</v>
      </c>
      <c r="G2" s="71" t="s">
        <v>413</v>
      </c>
      <c r="H2" s="71" t="s">
        <v>415</v>
      </c>
      <c r="J2" s="71" t="s">
        <v>417</v>
      </c>
      <c r="K2" s="71" t="s">
        <v>419</v>
      </c>
      <c r="L2" s="71" t="s">
        <v>421</v>
      </c>
      <c r="M2" s="71" t="s">
        <v>423</v>
      </c>
      <c r="N2" s="71" t="s">
        <v>425</v>
      </c>
      <c r="O2" s="71" t="s">
        <v>427</v>
      </c>
      <c r="P2" s="71" t="s">
        <v>429</v>
      </c>
      <c r="Q2" s="71" t="s">
        <v>431</v>
      </c>
      <c r="R2" s="71" t="s">
        <v>433</v>
      </c>
      <c r="S2" s="71" t="s">
        <v>435</v>
      </c>
      <c r="T2" s="71" t="s">
        <v>437</v>
      </c>
      <c r="U2" s="71" t="s">
        <v>439</v>
      </c>
      <c r="V2" s="71" t="s">
        <v>441</v>
      </c>
    </row>
    <row r="3" ht="15.0" hidden="1" customHeight="1">
      <c r="AA3" s="284" t="s">
        <v>613</v>
      </c>
    </row>
    <row r="4" ht="15.75" hidden="1" customHeight="1">
      <c r="AA4" s="284" t="s">
        <v>614</v>
      </c>
    </row>
    <row r="5" ht="13.5" hidden="1" customHeight="1">
      <c r="AA5" s="284" t="s">
        <v>615</v>
      </c>
    </row>
    <row r="6" ht="17.25" hidden="1" customHeight="1">
      <c r="AA6" s="284" t="s">
        <v>616</v>
      </c>
    </row>
    <row r="7">
      <c r="F7" s="285"/>
      <c r="I7" s="285"/>
      <c r="AA7" s="284" t="s">
        <v>617</v>
      </c>
    </row>
    <row r="8">
      <c r="F8" s="286"/>
      <c r="G8" s="286"/>
      <c r="H8" s="286"/>
      <c r="I8" s="285"/>
      <c r="AA8" s="284" t="s">
        <v>618</v>
      </c>
    </row>
    <row r="9" ht="60.0" customHeight="1">
      <c r="A9" s="32"/>
      <c r="E9" s="74" t="s">
        <v>87</v>
      </c>
      <c r="F9" s="257" t="s">
        <v>619</v>
      </c>
      <c r="G9" s="3"/>
      <c r="H9" s="3"/>
      <c r="I9" s="3"/>
      <c r="J9" s="3"/>
      <c r="K9" s="4"/>
      <c r="L9" s="257" t="s">
        <v>620</v>
      </c>
      <c r="M9" s="3"/>
      <c r="N9" s="3"/>
      <c r="O9" s="3"/>
      <c r="P9" s="4"/>
      <c r="Q9" s="287" t="s">
        <v>621</v>
      </c>
      <c r="R9" s="3"/>
      <c r="S9" s="3"/>
      <c r="T9" s="3"/>
      <c r="U9" s="4"/>
      <c r="V9" s="74" t="s">
        <v>441</v>
      </c>
      <c r="AA9" s="284" t="s">
        <v>622</v>
      </c>
    </row>
    <row r="10" ht="14.25" customHeight="1">
      <c r="A10" s="32"/>
      <c r="E10" s="78"/>
      <c r="F10" s="74" t="s">
        <v>623</v>
      </c>
      <c r="G10" s="74" t="s">
        <v>624</v>
      </c>
      <c r="H10" s="288" t="s">
        <v>625</v>
      </c>
      <c r="I10" s="82"/>
      <c r="J10" s="74" t="s">
        <v>626</v>
      </c>
      <c r="K10" s="288" t="s">
        <v>627</v>
      </c>
      <c r="L10" s="74" t="s">
        <v>623</v>
      </c>
      <c r="M10" s="74" t="s">
        <v>624</v>
      </c>
      <c r="N10" s="288" t="s">
        <v>625</v>
      </c>
      <c r="O10" s="74" t="s">
        <v>626</v>
      </c>
      <c r="P10" s="288" t="s">
        <v>627</v>
      </c>
      <c r="Q10" s="257" t="s">
        <v>628</v>
      </c>
      <c r="R10" s="3"/>
      <c r="S10" s="3"/>
      <c r="T10" s="3"/>
      <c r="U10" s="4"/>
      <c r="V10" s="78"/>
      <c r="AA10" s="284" t="s">
        <v>629</v>
      </c>
    </row>
    <row r="11" ht="47.25" customHeight="1">
      <c r="A11" s="32"/>
      <c r="E11" s="81"/>
      <c r="F11" s="81"/>
      <c r="G11" s="81"/>
      <c r="H11" s="81"/>
      <c r="I11" s="82"/>
      <c r="J11" s="81"/>
      <c r="K11" s="81"/>
      <c r="L11" s="81"/>
      <c r="M11" s="81"/>
      <c r="N11" s="81"/>
      <c r="O11" s="81"/>
      <c r="P11" s="81"/>
      <c r="Q11" s="289" t="s">
        <v>431</v>
      </c>
      <c r="R11" s="289" t="s">
        <v>630</v>
      </c>
      <c r="S11" s="290" t="s">
        <v>435</v>
      </c>
      <c r="T11" s="289" t="s">
        <v>437</v>
      </c>
      <c r="U11" s="289" t="s">
        <v>439</v>
      </c>
      <c r="V11" s="81"/>
      <c r="AA11" s="284" t="s">
        <v>631</v>
      </c>
    </row>
    <row r="12">
      <c r="E12" s="291"/>
      <c r="F12" s="292" t="s">
        <v>632</v>
      </c>
      <c r="G12" s="24"/>
      <c r="H12" s="293"/>
      <c r="I12" s="293"/>
      <c r="J12" s="293"/>
      <c r="K12" s="293"/>
      <c r="L12" s="293"/>
      <c r="M12" s="293"/>
      <c r="N12" s="293"/>
      <c r="O12" s="293"/>
      <c r="P12" s="293"/>
      <c r="Q12" s="293"/>
      <c r="R12" s="293"/>
      <c r="S12" s="293"/>
      <c r="T12" s="293"/>
      <c r="U12" s="293"/>
      <c r="V12" s="294"/>
    </row>
    <row r="13" ht="21.0" hidden="1" customHeight="1">
      <c r="E13" s="90"/>
      <c r="F13" s="85"/>
      <c r="G13" s="85"/>
      <c r="H13" s="85"/>
      <c r="I13" s="32"/>
      <c r="J13" s="295"/>
      <c r="K13" s="85"/>
      <c r="L13" s="85"/>
      <c r="M13" s="85"/>
      <c r="N13" s="85"/>
      <c r="O13" s="296"/>
      <c r="P13" s="85"/>
      <c r="Q13" s="297"/>
      <c r="R13" s="297"/>
      <c r="S13" s="297"/>
      <c r="T13" s="90"/>
      <c r="U13" s="90"/>
      <c r="V13" s="298"/>
    </row>
    <row r="14" ht="24.75" customHeight="1">
      <c r="E14" s="272"/>
      <c r="F14" s="299"/>
      <c r="G14" s="3"/>
      <c r="H14" s="3"/>
      <c r="I14" s="299"/>
      <c r="J14" s="273"/>
      <c r="K14" s="273"/>
      <c r="L14" s="273"/>
      <c r="M14" s="273"/>
      <c r="N14" s="273"/>
      <c r="O14" s="273"/>
      <c r="P14" s="273"/>
      <c r="Q14" s="273"/>
      <c r="R14" s="273"/>
      <c r="S14" s="273"/>
      <c r="T14" s="273"/>
      <c r="U14" s="273"/>
      <c r="V14" s="27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9">
    <mergeCell ref="G10:G11"/>
    <mergeCell ref="H10:H11"/>
    <mergeCell ref="F12:G12"/>
    <mergeCell ref="F14:H14"/>
    <mergeCell ref="J10:J11"/>
    <mergeCell ref="K10:K11"/>
    <mergeCell ref="L10:L11"/>
    <mergeCell ref="M10:M11"/>
    <mergeCell ref="N10:N11"/>
    <mergeCell ref="O10:O11"/>
    <mergeCell ref="Q9:U9"/>
    <mergeCell ref="Q10:U10"/>
    <mergeCell ref="F7:H8"/>
    <mergeCell ref="E9:E11"/>
    <mergeCell ref="F9:K9"/>
    <mergeCell ref="L9:P9"/>
    <mergeCell ref="V9:V11"/>
    <mergeCell ref="F10:F11"/>
    <mergeCell ref="P10:P11"/>
  </mergeCells>
  <dataValidations>
    <dataValidation type="decimal" allowBlank="1" showInputMessage="1" showErrorMessage="1" prompt="Enter the value without percentage (%) symbol (.e.g. to enter 10.00%, enter it as 10.00)" sqref="Q13:S13">
      <formula1>0.0</formula1>
      <formula2>100.0</formula2>
    </dataValidation>
    <dataValidation type="list" allowBlank="1" showErrorMessage="1" sqref="J13 O13">
      <formula1>$AA$3:$AA$11</formula1>
    </dataValidation>
    <dataValidation type="list" allowBlank="1" showErrorMessage="1" sqref="T13:U13">
      <formula1>$L$1:$M$1</formula1>
    </dataValidation>
  </dataValidations>
  <printOptions/>
  <pageMargins bottom="0.75" footer="0.0" header="0.0" left="0.7" right="0.7" top="0.75"/>
  <pageSetup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7"/>
    <pageSetUpPr/>
  </sheetPr>
  <sheetViews>
    <sheetView showGridLines="0" workbookViewId="0"/>
  </sheetViews>
  <sheetFormatPr customHeight="1" defaultColWidth="14.43" defaultRowHeight="15.0"/>
  <cols>
    <col customWidth="1" min="1" max="1" width="2.71"/>
    <col customWidth="1" hidden="1" min="2" max="2" width="4.43"/>
    <col customWidth="1" hidden="1" min="3" max="3" width="4.0"/>
    <col customWidth="1" hidden="1" min="4" max="4" width="2.71"/>
    <col customWidth="1" min="5" max="5" width="7.14"/>
    <col customWidth="1" min="6" max="6" width="35.71"/>
    <col customWidth="1" min="7" max="7" width="13.71"/>
    <col customWidth="1" min="8" max="8" width="14.57"/>
    <col customWidth="1" hidden="1" min="9" max="10" width="14.57"/>
    <col customWidth="1" min="11" max="11" width="15.57"/>
    <col customWidth="1" min="12" max="12" width="13.57"/>
    <col customWidth="1" min="13" max="13" width="15.43"/>
    <col customWidth="1" hidden="1" min="14" max="14" width="16.0"/>
    <col customWidth="1" min="15" max="15" width="16.43"/>
    <col customWidth="1" min="16" max="16" width="10.43"/>
    <col customWidth="1" hidden="1" min="17" max="18" width="14.57"/>
    <col customWidth="1" min="19" max="19" width="14.57"/>
    <col customWidth="1" min="20" max="20" width="19.14"/>
    <col customWidth="1" hidden="1" min="21" max="21" width="15.43"/>
    <col customWidth="1" hidden="1" min="22" max="22" width="9.43"/>
    <col customWidth="1" hidden="1" min="23" max="23" width="15.43"/>
    <col customWidth="1" hidden="1" min="24" max="24" width="8.71"/>
    <col customWidth="1" min="25" max="25" width="15.43"/>
    <col customWidth="1" min="26" max="26" width="18.57"/>
    <col customWidth="1" min="27" max="27" width="17.14"/>
    <col customWidth="1" min="28" max="28" width="4.43"/>
    <col customWidth="1" hidden="1" min="29" max="45" width="1.86"/>
  </cols>
  <sheetData>
    <row r="1" hidden="1">
      <c r="I1" s="71">
        <v>0.0</v>
      </c>
      <c r="AD1" s="71">
        <f>SUM(AC1:AC65531)</f>
        <v>0</v>
      </c>
    </row>
    <row r="2" hidden="1">
      <c r="F2" s="71" t="s">
        <v>354</v>
      </c>
      <c r="G2" s="71" t="s">
        <v>356</v>
      </c>
      <c r="H2" s="71" t="s">
        <v>130</v>
      </c>
      <c r="I2" s="71" t="s">
        <v>131</v>
      </c>
      <c r="J2" s="71" t="s">
        <v>132</v>
      </c>
      <c r="K2" s="71" t="s">
        <v>133</v>
      </c>
      <c r="L2" s="71" t="s">
        <v>134</v>
      </c>
      <c r="M2" s="71" t="s">
        <v>135</v>
      </c>
      <c r="N2" s="71" t="s">
        <v>136</v>
      </c>
      <c r="O2" s="71" t="s">
        <v>137</v>
      </c>
      <c r="P2" s="71" t="s">
        <v>138</v>
      </c>
      <c r="Q2" s="71" t="s">
        <v>139</v>
      </c>
      <c r="R2" s="71" t="s">
        <v>140</v>
      </c>
      <c r="S2" s="71" t="s">
        <v>334</v>
      </c>
      <c r="T2" s="71" t="s">
        <v>141</v>
      </c>
      <c r="U2" s="71" t="s">
        <v>142</v>
      </c>
      <c r="V2" s="71" t="s">
        <v>143</v>
      </c>
      <c r="W2" s="71" t="s">
        <v>144</v>
      </c>
      <c r="X2" s="71" t="s">
        <v>145</v>
      </c>
      <c r="Y2" s="71" t="s">
        <v>146</v>
      </c>
      <c r="Z2" s="71" t="s">
        <v>361</v>
      </c>
      <c r="AA2" s="71" t="s">
        <v>364</v>
      </c>
      <c r="AR2" s="71" t="s">
        <v>590</v>
      </c>
      <c r="AS2" s="71" t="s">
        <v>591</v>
      </c>
    </row>
    <row r="3" hidden="1"/>
    <row r="4" hidden="1"/>
    <row r="5" hidden="1"/>
    <row r="9" ht="29.25" customHeight="1">
      <c r="E9" s="74" t="s">
        <v>592</v>
      </c>
      <c r="F9" s="74" t="s">
        <v>593</v>
      </c>
      <c r="G9" s="74" t="s">
        <v>594</v>
      </c>
      <c r="H9" s="74" t="s">
        <v>152</v>
      </c>
      <c r="I9" s="74" t="s">
        <v>153</v>
      </c>
      <c r="J9" s="74" t="s">
        <v>154</v>
      </c>
      <c r="K9" s="74" t="s">
        <v>155</v>
      </c>
      <c r="L9" s="74" t="s">
        <v>156</v>
      </c>
      <c r="M9" s="257" t="s">
        <v>446</v>
      </c>
      <c r="N9" s="3"/>
      <c r="O9" s="3"/>
      <c r="P9" s="4"/>
      <c r="Q9" s="74" t="s">
        <v>158</v>
      </c>
      <c r="R9" s="74" t="s">
        <v>159</v>
      </c>
      <c r="S9" s="74" t="s">
        <v>633</v>
      </c>
      <c r="T9" s="74" t="s">
        <v>634</v>
      </c>
      <c r="U9" s="76" t="s">
        <v>162</v>
      </c>
      <c r="V9" s="77"/>
      <c r="W9" s="76" t="s">
        <v>163</v>
      </c>
      <c r="X9" s="77"/>
      <c r="Y9" s="74" t="s">
        <v>164</v>
      </c>
      <c r="Z9" s="74" t="s">
        <v>361</v>
      </c>
      <c r="AA9" s="74" t="s">
        <v>364</v>
      </c>
    </row>
    <row r="10" ht="31.5" customHeight="1">
      <c r="E10" s="78"/>
      <c r="F10" s="78"/>
      <c r="G10" s="78"/>
      <c r="H10" s="78"/>
      <c r="I10" s="78"/>
      <c r="J10" s="78"/>
      <c r="K10" s="78"/>
      <c r="L10" s="78"/>
      <c r="M10" s="257" t="s">
        <v>447</v>
      </c>
      <c r="N10" s="3"/>
      <c r="O10" s="4"/>
      <c r="P10" s="74" t="s">
        <v>448</v>
      </c>
      <c r="Q10" s="78"/>
      <c r="R10" s="78"/>
      <c r="S10" s="78"/>
      <c r="T10" s="78"/>
      <c r="U10" s="79"/>
      <c r="V10" s="80"/>
      <c r="W10" s="79"/>
      <c r="X10" s="80"/>
      <c r="Y10" s="78"/>
      <c r="Z10" s="78"/>
      <c r="AA10" s="78"/>
    </row>
    <row r="11" ht="78.75" customHeight="1">
      <c r="E11" s="81"/>
      <c r="F11" s="81"/>
      <c r="G11" s="81"/>
      <c r="H11" s="81"/>
      <c r="I11" s="81"/>
      <c r="J11" s="81"/>
      <c r="K11" s="81"/>
      <c r="L11" s="81"/>
      <c r="M11" s="82" t="s">
        <v>167</v>
      </c>
      <c r="N11" s="82" t="s">
        <v>168</v>
      </c>
      <c r="O11" s="82" t="s">
        <v>169</v>
      </c>
      <c r="P11" s="81"/>
      <c r="Q11" s="81"/>
      <c r="R11" s="81"/>
      <c r="S11" s="81"/>
      <c r="T11" s="81"/>
      <c r="U11" s="82" t="s">
        <v>170</v>
      </c>
      <c r="V11" s="82" t="s">
        <v>171</v>
      </c>
      <c r="W11" s="82" t="s">
        <v>170</v>
      </c>
      <c r="X11" s="82" t="s">
        <v>171</v>
      </c>
      <c r="Y11" s="81"/>
      <c r="Z11" s="81"/>
      <c r="AA11" s="81"/>
    </row>
    <row r="12" ht="19.5" customHeight="1">
      <c r="A12" s="300"/>
      <c r="B12" s="300"/>
      <c r="C12" s="300"/>
      <c r="D12" s="300"/>
      <c r="E12" s="258" t="s">
        <v>635</v>
      </c>
      <c r="F12" s="72" t="s">
        <v>459</v>
      </c>
      <c r="G12" s="24"/>
      <c r="H12" s="301"/>
      <c r="I12" s="301"/>
      <c r="J12" s="301"/>
      <c r="K12" s="301"/>
      <c r="L12" s="301"/>
      <c r="M12" s="301"/>
      <c r="N12" s="301"/>
      <c r="O12" s="301"/>
      <c r="P12" s="301"/>
      <c r="Q12" s="301"/>
      <c r="R12" s="301"/>
      <c r="S12" s="301"/>
      <c r="T12" s="301"/>
      <c r="U12" s="301"/>
      <c r="V12" s="301"/>
      <c r="W12" s="301"/>
      <c r="X12" s="301"/>
      <c r="Y12" s="301"/>
      <c r="Z12" s="301"/>
      <c r="AA12" s="302"/>
      <c r="AB12" s="300"/>
      <c r="AC12" s="300"/>
      <c r="AD12" s="300"/>
      <c r="AE12" s="300"/>
      <c r="AF12" s="300"/>
      <c r="AG12" s="300"/>
      <c r="AH12" s="300"/>
      <c r="AI12" s="300"/>
      <c r="AJ12" s="300"/>
      <c r="AK12" s="300"/>
      <c r="AL12" s="300"/>
      <c r="AM12" s="300"/>
      <c r="AN12" s="300"/>
      <c r="AO12" s="300"/>
      <c r="AP12" s="300"/>
      <c r="AQ12" s="300"/>
      <c r="AR12" s="300"/>
      <c r="AS12" s="300"/>
    </row>
    <row r="13" ht="18.0" hidden="1" customHeight="1">
      <c r="A13" s="262"/>
      <c r="B13" s="262"/>
      <c r="C13" s="262"/>
      <c r="D13" s="262"/>
      <c r="E13" s="84"/>
      <c r="F13" s="90"/>
      <c r="G13" s="263"/>
      <c r="H13" s="264"/>
      <c r="I13" s="265"/>
      <c r="J13" s="265"/>
      <c r="K13" s="266" t="str">
        <f>+IFERROR(IF(COUNT(H13:J13),ROUND(SUM(H13:J13),0),""),"")</f>
        <v/>
      </c>
      <c r="L13" s="267" t="str">
        <f>+IFERROR(IF(COUNT(K13),ROUND(K13/'Shareholding Pattern'!$L$57*100,2),""),0)</f>
        <v/>
      </c>
      <c r="M13" s="268" t="str">
        <f>IF(H13="","",H13)</f>
        <v/>
      </c>
      <c r="N13" s="269"/>
      <c r="O13" s="223" t="str">
        <f>+IFERROR(IF(COUNT(M13:N13),ROUND(SUM(M13,N13),2),""),"")</f>
        <v/>
      </c>
      <c r="P13" s="267" t="str">
        <f>+IFERROR(IF(COUNT(O13),ROUND(O13/('Shareholding Pattern'!$P$58)*100,2),""),0)</f>
        <v/>
      </c>
      <c r="Q13" s="265"/>
      <c r="R13" s="265"/>
      <c r="S13" s="270" t="str">
        <f>+IFERROR(IF(COUNT(Q13:R13),ROUND(SUM(Q13:R13),0),""),"")</f>
        <v/>
      </c>
      <c r="T13" s="267" t="str">
        <f>+IFERROR(IF(COUNT(K13,S13),ROUND(SUM(S13,K13)/SUM('Shareholding Pattern'!$L$57,'Shareholding Pattern'!$T$57)*100,2),""),0)</f>
        <v/>
      </c>
      <c r="U13" s="265"/>
      <c r="V13" s="267" t="str">
        <f>+IFERROR(IF(COUNT(U13),ROUND(SUM(U13)/SUM(K13)*100,2),""),0)</f>
        <v/>
      </c>
      <c r="W13" s="265"/>
      <c r="X13" s="267" t="str">
        <f>+IFERROR(IF(COUNT(W13),ROUND(SUM(W13)/SUM(K13)*100,2),""),0)</f>
        <v/>
      </c>
      <c r="Y13" s="264"/>
      <c r="Z13" s="271"/>
      <c r="AA13" s="271"/>
      <c r="AB13" s="262"/>
      <c r="AC13" s="262">
        <f>IF(SUM(H13:Y13)&gt;0,1,0)</f>
        <v>0</v>
      </c>
      <c r="AD13" s="262" t="str">
        <f>IF(COUNT(H15:$Y$14995)=0,"",SUM(AC1:AC65533))</f>
        <v/>
      </c>
      <c r="AE13" s="262"/>
      <c r="AF13" s="262"/>
      <c r="AG13" s="262"/>
      <c r="AH13" s="262"/>
      <c r="AI13" s="262"/>
      <c r="AJ13" s="262"/>
      <c r="AK13" s="262"/>
      <c r="AL13" s="262"/>
      <c r="AM13" s="262"/>
      <c r="AN13" s="262"/>
      <c r="AO13" s="262"/>
      <c r="AP13" s="262"/>
      <c r="AQ13" s="262"/>
      <c r="AR13" s="262"/>
      <c r="AS13" s="262"/>
    </row>
    <row r="14" ht="25.5" customHeight="1">
      <c r="A14" s="300"/>
      <c r="B14" s="300"/>
      <c r="C14" s="300"/>
      <c r="D14" s="300"/>
      <c r="E14" s="303"/>
      <c r="F14" s="304"/>
      <c r="G14" s="304"/>
      <c r="H14" s="304"/>
      <c r="I14" s="304"/>
      <c r="J14" s="304"/>
      <c r="K14" s="304"/>
      <c r="L14" s="304"/>
      <c r="M14" s="304"/>
      <c r="N14" s="304"/>
      <c r="O14" s="304"/>
      <c r="P14" s="304"/>
      <c r="Q14" s="304"/>
      <c r="R14" s="304"/>
      <c r="S14" s="304"/>
      <c r="T14" s="304"/>
      <c r="U14" s="304"/>
      <c r="V14" s="304"/>
      <c r="W14" s="304"/>
      <c r="X14" s="304"/>
      <c r="Y14" s="304"/>
      <c r="Z14" s="304"/>
      <c r="AA14" s="305"/>
      <c r="AB14" s="300"/>
      <c r="AC14" s="300"/>
      <c r="AD14" s="300"/>
      <c r="AE14" s="300"/>
      <c r="AF14" s="300"/>
      <c r="AG14" s="300"/>
      <c r="AH14" s="300"/>
      <c r="AI14" s="300"/>
      <c r="AJ14" s="300"/>
      <c r="AK14" s="300"/>
      <c r="AL14" s="300"/>
      <c r="AM14" s="300"/>
      <c r="AN14" s="300"/>
      <c r="AO14" s="300"/>
      <c r="AP14" s="300"/>
      <c r="AQ14" s="300"/>
      <c r="AR14" s="300"/>
      <c r="AS14" s="300"/>
    </row>
    <row r="15" ht="24.75" hidden="1" customHeight="1">
      <c r="E15" s="306"/>
      <c r="F15" s="307"/>
      <c r="G15" s="307"/>
      <c r="H15" s="307"/>
      <c r="I15" s="308"/>
      <c r="J15" s="308"/>
      <c r="K15" s="308"/>
      <c r="L15" s="307"/>
      <c r="M15" s="307"/>
      <c r="N15" s="307"/>
      <c r="O15" s="307"/>
      <c r="P15" s="307"/>
      <c r="Q15" s="307"/>
      <c r="R15" s="307"/>
      <c r="S15" s="307"/>
      <c r="T15" s="307"/>
      <c r="U15" s="307"/>
      <c r="V15" s="307"/>
      <c r="W15" s="307"/>
      <c r="X15" s="307"/>
      <c r="Y15" s="274"/>
    </row>
    <row r="16" ht="19.5" customHeight="1">
      <c r="E16" s="309"/>
      <c r="F16" s="283" t="s">
        <v>169</v>
      </c>
      <c r="G16" s="283" t="s">
        <v>169</v>
      </c>
      <c r="H16" s="153" t="str">
        <f t="shared" ref="H16:J16" si="1">+IFERROR(IF(COUNT(H14:H15),ROUND(SUM(H14:H15),0),""),"")</f>
        <v/>
      </c>
      <c r="I16" s="153" t="str">
        <f t="shared" si="1"/>
        <v/>
      </c>
      <c r="J16" s="153" t="str">
        <f t="shared" si="1"/>
        <v/>
      </c>
      <c r="K16" s="266" t="str">
        <f>+IFERROR(IF(COUNT(H16:J16),ROUND(SUM(H16:J16),0),""),"")</f>
        <v/>
      </c>
      <c r="L16" s="267" t="str">
        <f>+IFERROR(IF(COUNT(K16),ROUND(K16/'Shareholding Pattern'!$L$57*100,2),""),0)</f>
        <v/>
      </c>
      <c r="M16" s="87" t="str">
        <f t="shared" ref="M16:N16" si="2">+IFERROR(IF(COUNT(M14:M15),ROUND(SUM(M14:M15),0),""),"")</f>
        <v/>
      </c>
      <c r="N16" s="87" t="str">
        <f t="shared" si="2"/>
        <v/>
      </c>
      <c r="O16" s="223" t="str">
        <f>+IFERROR(IF(COUNT(M16:N16),ROUND(SUM(M16,N16),2),""),"")</f>
        <v/>
      </c>
      <c r="P16" s="267" t="str">
        <f>+IFERROR(IF(COUNT(O16),ROUND(O16/('Shareholding Pattern'!$P$58)*100,2),""),0)</f>
        <v/>
      </c>
      <c r="Q16" s="153" t="str">
        <f t="shared" ref="Q16:R16" si="3">+IFERROR(IF(COUNT(Q14:Q15),ROUND(SUM(Q14:Q15),0),""),"")</f>
        <v/>
      </c>
      <c r="R16" s="153" t="str">
        <f t="shared" si="3"/>
        <v/>
      </c>
      <c r="S16" s="270" t="str">
        <f>+IFERROR(IF(COUNT(Q16:R16),ROUND(SUM(Q16:R16),0),""),"")</f>
        <v/>
      </c>
      <c r="T16" s="267" t="str">
        <f>+IFERROR(IF(COUNT(K16,S16),ROUND(SUM(S16,K16)/SUM('Shareholding Pattern'!$L$57,'Shareholding Pattern'!$T$57)*100,2),""),0)</f>
        <v/>
      </c>
      <c r="U16" s="153" t="str">
        <f>+IFERROR(IF(COUNT(U14:U15),ROUND(SUM(U14:U15),0),""),"")</f>
        <v/>
      </c>
      <c r="V16" s="267" t="str">
        <f>+IFERROR(IF(COUNT(U16),ROUND(SUM(U16)/SUM(K16)*100,2),""),0)</f>
        <v/>
      </c>
      <c r="W16" s="153" t="str">
        <f>+IFERROR(IF(COUNT(W14:W15),ROUND(SUM(W14:W15),0),""),"")</f>
        <v/>
      </c>
      <c r="X16" s="267" t="str">
        <f>+IFERROR(IF(COUNT(W16),ROUND(SUM(W16)/SUM(K16)*100,2),""),0)</f>
        <v/>
      </c>
      <c r="Y16" s="153" t="str">
        <f>+IFERROR(IF(COUNT(Y14:Y15),ROUND(SUM(Y14:Y15),0),""),"")</f>
        <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E9:E11"/>
    <mergeCell ref="F9:F11"/>
    <mergeCell ref="G9:G11"/>
    <mergeCell ref="H9:H11"/>
    <mergeCell ref="I9:I11"/>
    <mergeCell ref="J9:J11"/>
    <mergeCell ref="K9:K11"/>
    <mergeCell ref="F12:G12"/>
    <mergeCell ref="W9:X10"/>
    <mergeCell ref="Y9:Y11"/>
    <mergeCell ref="Z9:Z11"/>
    <mergeCell ref="AA9:AA11"/>
    <mergeCell ref="Q9:Q11"/>
    <mergeCell ref="P10:P11"/>
    <mergeCell ref="L9:L11"/>
    <mergeCell ref="M9:P9"/>
    <mergeCell ref="R9:R11"/>
    <mergeCell ref="S9:S11"/>
    <mergeCell ref="T9:T11"/>
    <mergeCell ref="U9:V10"/>
    <mergeCell ref="M10:O10"/>
  </mergeCells>
  <dataValidations>
    <dataValidation type="custom" allowBlank="1" showInputMessage="1" showErrorMessage="1" prompt="[A-Z][A-Z][A-Z][A-Z][A-Z][0-9][0-9][0-9][0-9][A-Z]_x000a__x000a_In absence of PAN write : ZZZZZ9999Z" sqref="G13">
      <formula1>EQ(LEN(G13),(10))</formula1>
    </dataValidation>
    <dataValidation type="decimal" operator="greaterThanOrEqual" allowBlank="1" showErrorMessage="1" sqref="H13:J13 M13:N13 Q13:R13">
      <formula1>0.0</formula1>
    </dataValidation>
    <dataValidation type="decimal" operator="lessThanOrEqual" allowBlank="1" showErrorMessage="1" sqref="L13">
      <formula1>1.0</formula1>
    </dataValidation>
    <dataValidation type="list" allowBlank="1" showErrorMessage="1" sqref="AA13">
      <formula1>$AR$2:$AS$2</formula1>
    </dataValidation>
    <dataValidation type="decimal" operator="lessThanOrEqual" allowBlank="1" showErrorMessage="1" sqref="U13">
      <formula1>H13</formula1>
    </dataValidation>
    <dataValidation type="decimal" operator="lessThanOrEqual" allowBlank="1" showErrorMessage="1" sqref="W13">
      <formula1>H13</formula1>
    </dataValidation>
    <dataValidation type="decimal" operator="lessThanOrEqual" allowBlank="1" showErrorMessage="1" sqref="Y13">
      <formula1>K13</formula1>
    </dataValidation>
  </dataValidations>
  <hyperlinks>
    <hyperlink display="Total" location="'Shareholding Pattern'!F15" ref="F16"/>
    <hyperlink display="Total" location="'Shareholding Pattern'!F15" ref="G16"/>
  </hyperlinks>
  <printOptions/>
  <pageMargins bottom="0.75" footer="0.0" header="0.0" left="0.7" right="0.7" top="0.75"/>
  <pageSetup orientation="portrait"/>
  <drawing r:id="rId1"/>
</worksheet>
</file>